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8cba40fc2ef5b5/Desktop/"/>
    </mc:Choice>
  </mc:AlternateContent>
  <xr:revisionPtr revIDLastSave="17" documentId="8_{635987FA-C0ED-4A58-85CC-A8695D1D8F15}" xr6:coauthVersionLast="45" xr6:coauthVersionMax="45" xr10:uidLastSave="{3123A92D-D2C6-486A-8134-A2CB299D51EE}"/>
  <bookViews>
    <workbookView xWindow="-120" yWindow="-120" windowWidth="29040" windowHeight="15840" xr2:uid="{467008B8-ABA7-447C-9A60-1E5806303510}"/>
  </bookViews>
  <sheets>
    <sheet name="PARLA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4" i="1" l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M5" i="1"/>
  <c r="N18" i="1" s="1"/>
  <c r="M6" i="1"/>
  <c r="M7" i="1"/>
  <c r="M8" i="1"/>
  <c r="M9" i="1"/>
  <c r="M10" i="1"/>
  <c r="M11" i="1"/>
  <c r="M12" i="1"/>
  <c r="M13" i="1"/>
  <c r="M14" i="1"/>
  <c r="M15" i="1"/>
  <c r="M16" i="1"/>
  <c r="M17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C69" i="1"/>
  <c r="C68" i="1"/>
  <c r="C67" i="1"/>
  <c r="C66" i="1"/>
  <c r="C65" i="1"/>
  <c r="C64" i="1"/>
  <c r="C63" i="1"/>
  <c r="C62" i="1"/>
  <c r="H58" i="1"/>
  <c r="H57" i="1"/>
  <c r="H56" i="1"/>
  <c r="H55" i="1"/>
  <c r="H54" i="1"/>
  <c r="H53" i="1"/>
  <c r="H52" i="1"/>
  <c r="H51" i="1"/>
  <c r="H50" i="1"/>
  <c r="H49" i="1"/>
  <c r="H48" i="1"/>
  <c r="H47" i="1"/>
  <c r="H42" i="1"/>
  <c r="H41" i="1"/>
  <c r="H40" i="1"/>
  <c r="H39" i="1"/>
  <c r="H38" i="1"/>
  <c r="H37" i="1"/>
  <c r="H36" i="1"/>
  <c r="H35" i="1"/>
  <c r="H34" i="1"/>
  <c r="H33" i="1"/>
  <c r="H32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H9" i="1"/>
  <c r="H8" i="1"/>
  <c r="H7" i="1"/>
  <c r="H6" i="1"/>
  <c r="H5" i="1"/>
  <c r="C57" i="1"/>
  <c r="C56" i="1"/>
  <c r="C55" i="1"/>
  <c r="C54" i="1"/>
  <c r="C53" i="1"/>
  <c r="C52" i="1"/>
  <c r="C51" i="1"/>
  <c r="C46" i="1"/>
  <c r="C45" i="1"/>
  <c r="C44" i="1"/>
  <c r="C43" i="1"/>
  <c r="C42" i="1"/>
  <c r="C41" i="1"/>
  <c r="C36" i="1"/>
  <c r="C35" i="1"/>
  <c r="C34" i="1"/>
  <c r="C33" i="1"/>
  <c r="C32" i="1"/>
  <c r="C27" i="1"/>
  <c r="C26" i="1"/>
  <c r="C25" i="1"/>
  <c r="C24" i="1"/>
  <c r="C19" i="1"/>
  <c r="C18" i="1"/>
  <c r="C17" i="1"/>
  <c r="C12" i="1"/>
  <c r="C11" i="1"/>
  <c r="C5" i="1"/>
  <c r="D7" i="1" s="1"/>
  <c r="X25" i="1" l="1"/>
  <c r="X54" i="1"/>
  <c r="S44" i="1"/>
  <c r="S67" i="1"/>
  <c r="N75" i="1"/>
  <c r="S22" i="1"/>
  <c r="N36" i="1"/>
  <c r="N55" i="1"/>
  <c r="D70" i="1"/>
  <c r="I14" i="1"/>
  <c r="I43" i="1"/>
  <c r="I28" i="1"/>
  <c r="I59" i="1"/>
  <c r="D47" i="1"/>
  <c r="D58" i="1"/>
  <c r="D20" i="1"/>
  <c r="D13" i="1"/>
  <c r="D28" i="1"/>
  <c r="D37" i="1"/>
</calcChain>
</file>

<file path=xl/sharedStrings.xml><?xml version="1.0" encoding="utf-8"?>
<sst xmlns="http://schemas.openxmlformats.org/spreadsheetml/2006/main" count="301" uniqueCount="52">
  <si>
    <t>2 GAME PARLAY</t>
  </si>
  <si>
    <t>3 GAME PARLAY</t>
  </si>
  <si>
    <t>4 GAME PARLAY</t>
  </si>
  <si>
    <t>5 GAME PARLAY</t>
  </si>
  <si>
    <t>6 GAME PARLAY</t>
  </si>
  <si>
    <t>7 GAME PARLAY</t>
  </si>
  <si>
    <t>8 GAME PARLAY</t>
  </si>
  <si>
    <t>9 GAME PARLAY</t>
  </si>
  <si>
    <t>10 GAME PARLAY</t>
  </si>
  <si>
    <t>11 GAME PARLAY</t>
  </si>
  <si>
    <t>12 GAME PARLAY</t>
  </si>
  <si>
    <t>13 GAME PARLAY</t>
  </si>
  <si>
    <t>14 GAME PARLAY</t>
  </si>
  <si>
    <t>15 GAME PARLAY</t>
  </si>
  <si>
    <t>16 GAME PARLAY</t>
  </si>
  <si>
    <t>17 GAME PARLAY</t>
  </si>
  <si>
    <t>18 GAME PARLAY</t>
  </si>
  <si>
    <t>19 GAME PARLAY</t>
  </si>
  <si>
    <t>20 GAME PARLAY</t>
  </si>
  <si>
    <t>25 GAME PARLAY</t>
  </si>
  <si>
    <t>LINE 1</t>
  </si>
  <si>
    <t>LINE 2</t>
  </si>
  <si>
    <t>LINE 3</t>
  </si>
  <si>
    <t>LINE 4</t>
  </si>
  <si>
    <t xml:space="preserve">LINE 1 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</si>
  <si>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</si>
  <si>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</si>
  <si>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</si>
  <si>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</si>
  <si>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</si>
  <si>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</si>
  <si>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</si>
  <si>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</si>
  <si>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</si>
  <si>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</si>
  <si>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</si>
  <si>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</si>
  <si>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</si>
  <si>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</si>
  <si>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LINE 19</t>
  </si>
  <si>
    <t>LINE 20</t>
  </si>
  <si>
    <t>LINE 21</t>
  </si>
  <si>
    <t>LINE 22</t>
  </si>
  <si>
    <t>LINE 23</t>
  </si>
  <si>
    <t>LINE 24</t>
  </si>
  <si>
    <t>LINE 25</t>
  </si>
  <si>
    <t>WIN</t>
  </si>
  <si>
    <t>FILL IN LINE</t>
  </si>
  <si>
    <t>1 GAME STRAIGHT</t>
  </si>
  <si>
    <t>BET</t>
  </si>
  <si>
    <t>FILL IN BET</t>
  </si>
  <si>
    <t>ACBETTINGSYSTEMS.COM PARLAY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</si>
</sst>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36"/>
      <color theme="1"/>
      <name val="Impact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74999237037263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8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8" borderId="0" xfId="0" applyFont="1" applyFill="1" applyAlignment="1" applyProtection="1">
      <protection hidden="1"/>
    </xf>
    <xf numFmtId="0" fontId="5" fillId="8" borderId="1" xfId="0" applyFont="1" applyFill="1" applyBorder="1" applyAlignment="1" applyProtection="1">
      <protection hidden="1"/>
    </xf>
    <xf numFmtId="0" fontId="0" fillId="8" borderId="1" xfId="0" applyFill="1" applyBorder="1" applyAlignment="1" applyProtection="1">
      <alignment horizontal="center"/>
      <protection hidden="1"/>
    </xf>
    <xf numFmtId="0" fontId="2" fillId="7" borderId="1" xfId="0" applyFon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center"/>
      <protection locked="0" hidden="1"/>
    </xf>
    <xf numFmtId="2" fontId="0" fillId="0" borderId="0" xfId="0" applyNumberFormat="1" applyBorder="1" applyAlignment="1" applyProtection="1">
      <alignment horizont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7" fontId="2" fillId="9" borderId="0" xfId="1" applyNumberFormat="1" applyFont="1" applyFill="1" applyBorder="1" applyAlignment="1" applyProtection="1">
      <alignment horizontal="center"/>
      <protection hidden="1"/>
    </xf>
    <xf numFmtId="0" fontId="2" fillId="9" borderId="5" xfId="0" applyFont="1" applyFill="1" applyBorder="1" applyAlignment="1" applyProtection="1">
      <alignment horizontal="center"/>
      <protection hidden="1"/>
    </xf>
    <xf numFmtId="164" fontId="2" fillId="4" borderId="2" xfId="0" applyNumberFormat="1" applyFont="1" applyFill="1" applyBorder="1" applyAlignment="1" applyProtection="1">
      <alignment horizontal="center"/>
      <protection locked="0" hidden="1"/>
    </xf>
    <xf numFmtId="0" fontId="2" fillId="3" borderId="2" xfId="0" applyFont="1" applyFill="1" applyBorder="1" applyAlignment="1" applyProtection="1">
      <alignment horizontal="center"/>
      <protection locked="0"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9" borderId="6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7" fontId="2" fillId="5" borderId="2" xfId="1" applyNumberFormat="1" applyFont="1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0" fillId="8" borderId="3" xfId="0" applyFill="1" applyBorder="1" applyAlignment="1" applyProtection="1">
      <alignment horizontal="center"/>
      <protection hidden="1"/>
    </xf>
    <xf numFmtId="0" fontId="0" fillId="9" borderId="0" xfId="0" applyFill="1" applyAlignment="1" applyProtection="1">
      <alignment horizontal="center"/>
      <protection hidden="1"/>
    </xf>
    <xf numFmtId="0" fontId="0" fillId="9" borderId="0" xfId="0" applyFill="1" applyBorder="1" applyAlignment="1" applyProtection="1">
      <alignment horizontal="center"/>
      <protection hidden="1"/>
    </xf>
    <xf numFmtId="164" fontId="2" fillId="4" borderId="4" xfId="0" applyNumberFormat="1" applyFont="1" applyFill="1" applyBorder="1" applyAlignment="1" applyProtection="1">
      <alignment horizontal="center"/>
      <protection locked="0" hidden="1"/>
    </xf>
    <xf numFmtId="7" fontId="2" fillId="5" borderId="4" xfId="1" applyNumberFormat="1" applyFont="1" applyFill="1" applyBorder="1" applyAlignment="1" applyProtection="1">
      <alignment horizontal="center"/>
      <protection hidden="1"/>
    </xf>
    <xf numFmtId="0" fontId="0" fillId="9" borderId="3" xfId="0" applyFill="1" applyBorder="1" applyAlignment="1" applyProtection="1">
      <alignment horizontal="center"/>
      <protection hidden="1"/>
    </xf>
    <xf numFmtId="2" fontId="0" fillId="9" borderId="3" xfId="0" applyNumberFormat="1" applyFill="1" applyBorder="1" applyAlignment="1" applyProtection="1">
      <alignment horizontal="center"/>
      <protection hidden="1"/>
    </xf>
    <xf numFmtId="164" fontId="2" fillId="5" borderId="5" xfId="1" applyNumberFormat="1" applyFont="1" applyFill="1" applyBorder="1" applyAlignment="1" applyProtection="1">
      <alignment horizontal="center"/>
      <protection hidden="1"/>
    </xf>
    <xf numFmtId="7" fontId="2" fillId="9" borderId="3" xfId="1" applyNumberFormat="1" applyFont="1" applyFill="1" applyBorder="1" applyAlignment="1" applyProtection="1">
      <alignment horizontal="center"/>
      <protection hidden="1"/>
    </xf>
    <xf numFmtId="0" fontId="0" fillId="9" borderId="2" xfId="0" applyFill="1" applyBorder="1" applyAlignment="1" applyProtection="1">
      <alignment horizontal="center"/>
      <protection hidden="1"/>
    </xf>
    <xf numFmtId="0" fontId="0" fillId="9" borderId="5" xfId="0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3" fillId="6" borderId="7" xfId="0" applyFont="1" applyFill="1" applyBorder="1" applyAlignment="1" applyProtection="1">
      <alignment horizontal="center"/>
      <protection hidden="1"/>
    </xf>
    <xf numFmtId="0" fontId="3" fillId="6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00"/>
      <color rgb="FFFFFF00"/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383D-96D2-4D09-B63A-EA3647FA3593}">
  <sheetPr>
    <tabColor rgb="FFFF9900"/>
  </sheetPr>
  <dimension ref="A1:AM133"/>
  <sheetViews>
    <sheetView tabSelected="1" workbookViewId="0">
      <pane ySplit="1" topLeftCell="A2" activePane="bottomLeft" state="frozen"/>
      <selection pane="bottomLeft" sqref="A1:X1"/>
    </sheetView>
  </sheetViews>
  <sheetFormatPr defaultRowHeight="15" x14ac:dyDescent="0.25"/>
  <cols>
    <col min="1" max="2" width="9.140625" style="2"/>
    <col min="3" max="3" width="14.28515625" style="2" hidden="1" customWidth="1"/>
    <col min="4" max="4" width="14.28515625" style="2" customWidth="1"/>
    <col min="5" max="7" width="9.140625" style="2"/>
    <col min="8" max="8" width="14.28515625" style="2" hidden="1" customWidth="1"/>
    <col min="9" max="9" width="14.28515625" style="2" customWidth="1"/>
    <col min="10" max="12" width="9.140625" style="2"/>
    <col min="13" max="13" width="14.28515625" style="2" hidden="1" customWidth="1"/>
    <col min="14" max="14" width="14.28515625" style="2" customWidth="1"/>
    <col min="15" max="17" width="9.140625" style="2"/>
    <col min="18" max="18" width="14.28515625" style="2" hidden="1" customWidth="1"/>
    <col min="19" max="19" width="14.28515625" style="2" customWidth="1"/>
    <col min="20" max="22" width="9.140625" style="2"/>
    <col min="23" max="23" width="14.28515625" style="2" hidden="1" customWidth="1"/>
    <col min="24" max="24" width="14.28515625" style="2" customWidth="1"/>
    <col min="25" max="16384" width="9.140625" style="2"/>
  </cols>
  <sheetData>
    <row r="1" spans="1:39" ht="45" customHeight="1" x14ac:dyDescent="0.65">
      <c r="A1" s="36" t="s">
        <v>51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5">
      <c r="A2" s="3"/>
      <c r="B2" s="3"/>
      <c r="C2" s="3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4"/>
      <c r="P2" s="3"/>
      <c r="Q2" s="3"/>
      <c r="R2" s="3"/>
      <c r="S2" s="3"/>
      <c r="T2" s="4"/>
      <c r="U2" s="3"/>
      <c r="V2" s="3"/>
      <c r="W2" s="3"/>
      <c r="X2" s="3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5"/>
      <c r="K3" s="1"/>
      <c r="L3" s="1"/>
      <c r="M3" s="1"/>
      <c r="N3" s="1"/>
      <c r="O3" s="5"/>
      <c r="P3" s="1"/>
      <c r="Q3" s="1"/>
      <c r="R3" s="1"/>
      <c r="S3" s="1"/>
      <c r="T3" s="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6.5" thickBot="1" x14ac:dyDescent="0.3">
      <c r="A4" s="31" t="s">
        <v>48</v>
      </c>
      <c r="B4" s="32"/>
      <c r="C4" s="32"/>
      <c r="D4" s="33"/>
      <c r="E4" s="1"/>
      <c r="F4" s="31" t="s">
        <v>7</v>
      </c>
      <c r="G4" s="32"/>
      <c r="H4" s="32"/>
      <c r="I4" s="32"/>
      <c r="J4" s="5"/>
      <c r="K4" s="31" t="s">
        <v>11</v>
      </c>
      <c r="L4" s="32"/>
      <c r="M4" s="32"/>
      <c r="N4" s="32"/>
      <c r="O4" s="5"/>
      <c r="P4" s="31" t="s">
        <v>15</v>
      </c>
      <c r="Q4" s="32"/>
      <c r="R4" s="32"/>
      <c r="S4" s="32"/>
      <c r="T4" s="5"/>
      <c r="U4" s="31" t="s">
        <v>18</v>
      </c>
      <c r="V4" s="32"/>
      <c r="W4" s="32"/>
      <c r="X4" s="33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75" thickBot="1" x14ac:dyDescent="0.3">
      <c r="A5" s="6" t="s">
        <v>20</v>
      </c>
      <c r="B5" s="7">
        <v>-110</v>
      </c>
      <c r="C5" s="8">
        <f>IF(B5&gt;0,(B5/100)+1,(100/ABS(B5))+1)</f>
        <v>1.9090909090909092</v>
      </c>
      <c r="D5" s="9" t="s">
        <v>49</v>
      </c>
      <c r="E5" s="1"/>
      <c r="F5" s="6" t="s">
        <v>20</v>
      </c>
      <c r="G5" s="7">
        <v>-110</v>
      </c>
      <c r="H5" s="10">
        <f>IF(G5&gt;0,(G5/100)+1,(100/ABS(G5))+1)</f>
        <v>1.9090909090909092</v>
      </c>
      <c r="I5" s="11"/>
      <c r="J5" s="5"/>
      <c r="K5" s="6" t="s">
        <v>20</v>
      </c>
      <c r="L5" s="14">
        <v>-110</v>
      </c>
      <c r="M5" s="10">
        <f>IF(L5&gt;0,(L5/100)+1,(100/ABS(L5))+1)</f>
        <v>1.9090909090909092</v>
      </c>
      <c r="N5" s="11"/>
      <c r="O5" s="5"/>
      <c r="P5" s="6" t="s">
        <v>20</v>
      </c>
      <c r="Q5" s="7">
        <v>-110</v>
      </c>
      <c r="R5" s="10">
        <f>IF(Q5&gt;0,(Q5/100)+1,(100/ABS(Q5))+1)</f>
        <v>1.9090909090909092</v>
      </c>
      <c r="S5" s="11"/>
      <c r="T5" s="5"/>
      <c r="U5" s="6" t="s">
        <v>20</v>
      </c>
      <c r="V5" s="7">
        <v>-110</v>
      </c>
      <c r="W5" s="10">
        <f>IF(V5&gt;0,(V5/100)+1,(100/ABS(V5))+1)</f>
        <v>1.9090909090909092</v>
      </c>
      <c r="X5" s="11"/>
      <c r="Y5" s="5"/>
      <c r="Z5" s="34" t="s">
        <v>47</v>
      </c>
      <c r="AA5" s="34"/>
      <c r="AB5" s="34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5.75" thickBot="1" x14ac:dyDescent="0.3">
      <c r="A6" s="6"/>
      <c r="B6" s="12"/>
      <c r="C6" s="8"/>
      <c r="D6" s="13">
        <v>1</v>
      </c>
      <c r="E6" s="1"/>
      <c r="F6" s="6" t="s">
        <v>21</v>
      </c>
      <c r="G6" s="14">
        <v>-110</v>
      </c>
      <c r="H6" s="10">
        <f t="shared" ref="H6:H13" si="0">IF(G6&gt;0,(G6/100)+1,ABS(100/G6)+1)</f>
        <v>1.9090909090909092</v>
      </c>
      <c r="I6" s="11"/>
      <c r="J6" s="5"/>
      <c r="K6" s="6" t="s">
        <v>21</v>
      </c>
      <c r="L6" s="14">
        <v>-110</v>
      </c>
      <c r="M6" s="10">
        <f t="shared" ref="M6:M17" si="1">IF(L6&gt;0,(L6/100)+1,ABS(100/L6)+1)</f>
        <v>1.9090909090909092</v>
      </c>
      <c r="N6" s="11"/>
      <c r="O6" s="5"/>
      <c r="P6" s="6" t="s">
        <v>21</v>
      </c>
      <c r="Q6" s="14">
        <v>-110</v>
      </c>
      <c r="R6" s="10">
        <f t="shared" ref="R6:R21" si="2">IF(Q6&gt;0,(Q6/100)+1,ABS(100/Q6)+1)</f>
        <v>1.9090909090909092</v>
      </c>
      <c r="S6" s="11"/>
      <c r="T6" s="5"/>
      <c r="U6" s="6" t="s">
        <v>21</v>
      </c>
      <c r="V6" s="14">
        <v>-110</v>
      </c>
      <c r="W6" s="10">
        <f t="shared" ref="W6:W24" si="3">IF(V6&gt;0,(V6/100)+1,ABS(100/V6)+1)</f>
        <v>1.9090909090909092</v>
      </c>
      <c r="X6" s="11"/>
      <c r="Y6" s="5"/>
      <c r="Z6" s="34"/>
      <c r="AA6" s="34"/>
      <c r="AB6" s="34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5.75" thickBot="1" x14ac:dyDescent="0.3">
      <c r="A7" s="15" t="s">
        <v>46</v>
      </c>
      <c r="B7" s="16"/>
      <c r="C7" s="17"/>
      <c r="D7" s="18">
        <f>(C5*D6)-D6</f>
        <v>0.90909090909090917</v>
      </c>
      <c r="E7" s="1"/>
      <c r="F7" s="6" t="s">
        <v>22</v>
      </c>
      <c r="G7" s="14">
        <v>-110</v>
      </c>
      <c r="H7" s="10">
        <f t="shared" si="0"/>
        <v>1.9090909090909092</v>
      </c>
      <c r="I7" s="11"/>
      <c r="J7" s="5"/>
      <c r="K7" s="6" t="s">
        <v>22</v>
      </c>
      <c r="L7" s="14">
        <v>-110</v>
      </c>
      <c r="M7" s="10">
        <f t="shared" si="1"/>
        <v>1.9090909090909092</v>
      </c>
      <c r="N7" s="11"/>
      <c r="O7" s="5"/>
      <c r="P7" s="6" t="s">
        <v>22</v>
      </c>
      <c r="Q7" s="14">
        <v>-110</v>
      </c>
      <c r="R7" s="10">
        <f t="shared" si="2"/>
        <v>1.9090909090909092</v>
      </c>
      <c r="S7" s="11"/>
      <c r="T7" s="5"/>
      <c r="U7" s="6" t="s">
        <v>22</v>
      </c>
      <c r="V7" s="14">
        <v>-110</v>
      </c>
      <c r="W7" s="10">
        <f t="shared" si="3"/>
        <v>1.9090909090909092</v>
      </c>
      <c r="X7" s="11"/>
      <c r="Y7" s="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.75" thickBot="1" x14ac:dyDescent="0.3">
      <c r="A8" s="19"/>
      <c r="B8" s="19"/>
      <c r="C8" s="19"/>
      <c r="D8" s="20"/>
      <c r="E8" s="1"/>
      <c r="F8" s="6" t="s">
        <v>23</v>
      </c>
      <c r="G8" s="14">
        <v>-110</v>
      </c>
      <c r="H8" s="10">
        <f t="shared" si="0"/>
        <v>1.9090909090909092</v>
      </c>
      <c r="I8" s="21"/>
      <c r="J8" s="5"/>
      <c r="K8" s="6" t="s">
        <v>23</v>
      </c>
      <c r="L8" s="14">
        <v>-110</v>
      </c>
      <c r="M8" s="10">
        <f t="shared" si="1"/>
        <v>1.9090909090909092</v>
      </c>
      <c r="N8" s="21"/>
      <c r="O8" s="5"/>
      <c r="P8" s="6" t="s">
        <v>23</v>
      </c>
      <c r="Q8" s="14">
        <v>-110</v>
      </c>
      <c r="R8" s="10">
        <f t="shared" si="2"/>
        <v>1.9090909090909092</v>
      </c>
      <c r="S8" s="21"/>
      <c r="T8" s="5"/>
      <c r="U8" s="6" t="s">
        <v>23</v>
      </c>
      <c r="V8" s="14">
        <v>-110</v>
      </c>
      <c r="W8" s="10">
        <f t="shared" si="3"/>
        <v>1.9090909090909092</v>
      </c>
      <c r="X8" s="21"/>
      <c r="Y8" s="5"/>
      <c r="Z8" s="35" t="s">
        <v>50</v>
      </c>
      <c r="AA8" s="35"/>
      <c r="AB8" s="35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5.75" thickBot="1" x14ac:dyDescent="0.3">
      <c r="A9" s="19"/>
      <c r="B9" s="19"/>
      <c r="C9" s="19"/>
      <c r="D9" s="20"/>
      <c r="E9" s="1"/>
      <c r="F9" s="6" t="s">
        <v>25</v>
      </c>
      <c r="G9" s="14">
        <v>-110</v>
      </c>
      <c r="H9" s="10">
        <f t="shared" si="0"/>
        <v>1.9090909090909092</v>
      </c>
      <c r="I9" s="21"/>
      <c r="J9" s="5"/>
      <c r="K9" s="6" t="s">
        <v>25</v>
      </c>
      <c r="L9" s="14">
        <v>-110</v>
      </c>
      <c r="M9" s="10">
        <f t="shared" si="1"/>
        <v>1.9090909090909092</v>
      </c>
      <c r="N9" s="21"/>
      <c r="O9" s="5"/>
      <c r="P9" s="6" t="s">
        <v>25</v>
      </c>
      <c r="Q9" s="14">
        <v>-110</v>
      </c>
      <c r="R9" s="10">
        <f t="shared" si="2"/>
        <v>1.9090909090909092</v>
      </c>
      <c r="S9" s="21"/>
      <c r="T9" s="5"/>
      <c r="U9" s="6" t="s">
        <v>25</v>
      </c>
      <c r="V9" s="14">
        <v>-110</v>
      </c>
      <c r="W9" s="10">
        <f t="shared" si="3"/>
        <v>1.9090909090909092</v>
      </c>
      <c r="X9" s="21"/>
      <c r="Y9" s="5"/>
      <c r="Z9" s="35"/>
      <c r="AA9" s="35"/>
      <c r="AB9" s="3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6.5" thickBot="1" x14ac:dyDescent="0.3">
      <c r="A10" s="31" t="s">
        <v>0</v>
      </c>
      <c r="B10" s="32"/>
      <c r="C10" s="32"/>
      <c r="D10" s="33"/>
      <c r="E10" s="1"/>
      <c r="F10" s="6" t="s">
        <v>26</v>
      </c>
      <c r="G10" s="14">
        <v>-110</v>
      </c>
      <c r="H10" s="10">
        <f t="shared" si="0"/>
        <v>1.9090909090909092</v>
      </c>
      <c r="I10" s="22"/>
      <c r="J10" s="5"/>
      <c r="K10" s="6" t="s">
        <v>26</v>
      </c>
      <c r="L10" s="14">
        <v>-110</v>
      </c>
      <c r="M10" s="10">
        <f t="shared" si="1"/>
        <v>1.9090909090909092</v>
      </c>
      <c r="N10" s="22"/>
      <c r="O10" s="5"/>
      <c r="P10" s="6" t="s">
        <v>26</v>
      </c>
      <c r="Q10" s="14">
        <v>-110</v>
      </c>
      <c r="R10" s="10">
        <f t="shared" si="2"/>
        <v>1.9090909090909092</v>
      </c>
      <c r="S10" s="22"/>
      <c r="T10" s="5"/>
      <c r="U10" s="6" t="s">
        <v>26</v>
      </c>
      <c r="V10" s="14">
        <v>-110</v>
      </c>
      <c r="W10" s="10">
        <f t="shared" si="3"/>
        <v>1.9090909090909092</v>
      </c>
      <c r="X10" s="22"/>
      <c r="Y10" s="5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15.75" thickBot="1" x14ac:dyDescent="0.3">
      <c r="A11" s="6" t="s">
        <v>20</v>
      </c>
      <c r="B11" s="7">
        <v>-110</v>
      </c>
      <c r="C11" s="8">
        <f>IF(B11&gt;0,(B11/100)+1,(100/ABS(B11))+1)</f>
        <v>1.9090909090909092</v>
      </c>
      <c r="D11" s="9" t="s">
        <v>49</v>
      </c>
      <c r="E11" s="1"/>
      <c r="F11" s="6" t="s">
        <v>27</v>
      </c>
      <c r="G11" s="14">
        <v>-110</v>
      </c>
      <c r="H11" s="10">
        <f t="shared" si="0"/>
        <v>1.9090909090909092</v>
      </c>
      <c r="I11" s="22"/>
      <c r="J11" s="5"/>
      <c r="K11" s="6" t="s">
        <v>27</v>
      </c>
      <c r="L11" s="14">
        <v>-110</v>
      </c>
      <c r="M11" s="10">
        <f t="shared" si="1"/>
        <v>1.9090909090909092</v>
      </c>
      <c r="N11" s="22"/>
      <c r="O11" s="5"/>
      <c r="P11" s="6" t="s">
        <v>27</v>
      </c>
      <c r="Q11" s="14">
        <v>-110</v>
      </c>
      <c r="R11" s="10">
        <f t="shared" si="2"/>
        <v>1.9090909090909092</v>
      </c>
      <c r="S11" s="22"/>
      <c r="T11" s="5"/>
      <c r="U11" s="6" t="s">
        <v>27</v>
      </c>
      <c r="V11" s="14">
        <v>-110</v>
      </c>
      <c r="W11" s="10">
        <f t="shared" si="3"/>
        <v>1.9090909090909092</v>
      </c>
      <c r="X11" s="22"/>
      <c r="Y11" s="5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15.75" thickBot="1" x14ac:dyDescent="0.3">
      <c r="A12" s="6" t="s">
        <v>21</v>
      </c>
      <c r="B12" s="14">
        <v>-110</v>
      </c>
      <c r="C12" s="8">
        <f>IF(B12&gt;0,(B12/100)+1,ABS(100/B12)+1)</f>
        <v>1.9090909090909092</v>
      </c>
      <c r="D12" s="13">
        <v>1</v>
      </c>
      <c r="E12" s="1"/>
      <c r="F12" s="6" t="s">
        <v>28</v>
      </c>
      <c r="G12" s="14">
        <v>-110</v>
      </c>
      <c r="H12" s="10">
        <f t="shared" si="0"/>
        <v>1.9090909090909092</v>
      </c>
      <c r="I12" s="9" t="s">
        <v>49</v>
      </c>
      <c r="J12" s="5"/>
      <c r="K12" s="6" t="s">
        <v>28</v>
      </c>
      <c r="L12" s="14">
        <v>-110</v>
      </c>
      <c r="M12" s="10">
        <f t="shared" si="1"/>
        <v>1.9090909090909092</v>
      </c>
      <c r="N12" s="22"/>
      <c r="O12" s="5"/>
      <c r="P12" s="6" t="s">
        <v>28</v>
      </c>
      <c r="Q12" s="14">
        <v>-110</v>
      </c>
      <c r="R12" s="10">
        <f t="shared" si="2"/>
        <v>1.9090909090909092</v>
      </c>
      <c r="S12" s="22"/>
      <c r="T12" s="5"/>
      <c r="U12" s="6" t="s">
        <v>28</v>
      </c>
      <c r="V12" s="14">
        <v>-110</v>
      </c>
      <c r="W12" s="10">
        <f t="shared" si="3"/>
        <v>1.9090909090909092</v>
      </c>
      <c r="X12" s="22"/>
      <c r="Y12" s="5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15.75" thickBot="1" x14ac:dyDescent="0.3">
      <c r="A13" s="15" t="s">
        <v>46</v>
      </c>
      <c r="B13" s="29"/>
      <c r="C13" s="17"/>
      <c r="D13" s="18">
        <f>(C11*C12*D12)-D12</f>
        <v>2.6446280991735542</v>
      </c>
      <c r="E13" s="1"/>
      <c r="F13" s="6" t="s">
        <v>29</v>
      </c>
      <c r="G13" s="14">
        <v>-110</v>
      </c>
      <c r="H13" s="10">
        <f t="shared" si="0"/>
        <v>1.9090909090909092</v>
      </c>
      <c r="I13" s="23">
        <v>1</v>
      </c>
      <c r="J13" s="5"/>
      <c r="K13" s="6" t="s">
        <v>29</v>
      </c>
      <c r="L13" s="14">
        <v>-110</v>
      </c>
      <c r="M13" s="10">
        <f t="shared" si="1"/>
        <v>1.9090909090909092</v>
      </c>
      <c r="N13" s="22"/>
      <c r="O13" s="5"/>
      <c r="P13" s="6" t="s">
        <v>29</v>
      </c>
      <c r="Q13" s="14">
        <v>-110</v>
      </c>
      <c r="R13" s="10">
        <f t="shared" si="2"/>
        <v>1.9090909090909092</v>
      </c>
      <c r="S13" s="22"/>
      <c r="T13" s="5"/>
      <c r="U13" s="6" t="s">
        <v>29</v>
      </c>
      <c r="V13" s="14">
        <v>-110</v>
      </c>
      <c r="W13" s="10">
        <f t="shared" si="3"/>
        <v>1.9090909090909092</v>
      </c>
      <c r="X13" s="22"/>
      <c r="Y13" s="5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5.75" thickBot="1" x14ac:dyDescent="0.3">
      <c r="A14" s="19"/>
      <c r="B14" s="19"/>
      <c r="C14" s="19"/>
      <c r="D14" s="20"/>
      <c r="E14" s="1"/>
      <c r="F14" s="15" t="s">
        <v>46</v>
      </c>
      <c r="G14" s="29"/>
      <c r="I14" s="24">
        <f>(H5*H6*H7*H8*H9*H10*H11*H12*H13*I13)-I13</f>
        <v>335.85227607578861</v>
      </c>
      <c r="J14" s="5"/>
      <c r="K14" s="6" t="s">
        <v>30</v>
      </c>
      <c r="L14" s="14">
        <v>-110</v>
      </c>
      <c r="M14" s="10">
        <f t="shared" si="1"/>
        <v>1.9090909090909092</v>
      </c>
      <c r="N14" s="22"/>
      <c r="O14" s="5"/>
      <c r="P14" s="6" t="s">
        <v>30</v>
      </c>
      <c r="Q14" s="14">
        <v>-110</v>
      </c>
      <c r="R14" s="10">
        <f t="shared" si="2"/>
        <v>1.9090909090909092</v>
      </c>
      <c r="S14" s="22"/>
      <c r="T14" s="5"/>
      <c r="U14" s="6" t="s">
        <v>30</v>
      </c>
      <c r="V14" s="14">
        <v>-110</v>
      </c>
      <c r="W14" s="10">
        <f t="shared" si="3"/>
        <v>1.9090909090909092</v>
      </c>
      <c r="X14" s="22"/>
      <c r="Y14" s="5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15.75" thickBot="1" x14ac:dyDescent="0.3">
      <c r="A15" s="19"/>
      <c r="B15" s="19"/>
      <c r="C15" s="19"/>
      <c r="D15" s="20"/>
      <c r="E15" s="1"/>
      <c r="F15" s="19"/>
      <c r="G15" s="19"/>
      <c r="H15" s="19"/>
      <c r="I15" s="20"/>
      <c r="J15" s="5"/>
      <c r="K15" s="6" t="s">
        <v>31</v>
      </c>
      <c r="L15" s="14">
        <v>-110</v>
      </c>
      <c r="M15" s="10">
        <f t="shared" si="1"/>
        <v>1.9090909090909092</v>
      </c>
      <c r="N15" s="22"/>
      <c r="O15" s="5"/>
      <c r="P15" s="6" t="s">
        <v>31</v>
      </c>
      <c r="Q15" s="14">
        <v>-110</v>
      </c>
      <c r="R15" s="10">
        <f t="shared" si="2"/>
        <v>1.9090909090909092</v>
      </c>
      <c r="S15" s="22"/>
      <c r="T15" s="5"/>
      <c r="U15" s="6" t="s">
        <v>31</v>
      </c>
      <c r="V15" s="14">
        <v>-110</v>
      </c>
      <c r="W15" s="10">
        <f t="shared" si="3"/>
        <v>1.9090909090909092</v>
      </c>
      <c r="X15" s="22"/>
      <c r="Y15" s="5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6.5" thickBot="1" x14ac:dyDescent="0.3">
      <c r="A16" s="31" t="s">
        <v>1</v>
      </c>
      <c r="B16" s="32"/>
      <c r="C16" s="32"/>
      <c r="D16" s="33"/>
      <c r="E16" s="1"/>
      <c r="F16" s="19"/>
      <c r="G16" s="19"/>
      <c r="H16" s="19"/>
      <c r="I16" s="20"/>
      <c r="J16" s="5"/>
      <c r="K16" s="6" t="s">
        <v>32</v>
      </c>
      <c r="L16" s="14">
        <v>-110</v>
      </c>
      <c r="M16" s="10">
        <f t="shared" si="1"/>
        <v>1.9090909090909092</v>
      </c>
      <c r="N16" s="9" t="s">
        <v>49</v>
      </c>
      <c r="O16" s="5"/>
      <c r="P16" s="6" t="s">
        <v>32</v>
      </c>
      <c r="Q16" s="14">
        <v>-110</v>
      </c>
      <c r="R16" s="10">
        <f t="shared" si="2"/>
        <v>1.9090909090909092</v>
      </c>
      <c r="S16" s="22"/>
      <c r="T16" s="5"/>
      <c r="U16" s="6" t="s">
        <v>32</v>
      </c>
      <c r="V16" s="14">
        <v>-110</v>
      </c>
      <c r="W16" s="10">
        <f t="shared" si="3"/>
        <v>1.9090909090909092</v>
      </c>
      <c r="X16" s="22"/>
      <c r="Y16" s="5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6.5" thickBot="1" x14ac:dyDescent="0.3">
      <c r="A17" s="6" t="s">
        <v>20</v>
      </c>
      <c r="B17" s="7">
        <v>-110</v>
      </c>
      <c r="C17" s="8">
        <f>IF(B17&gt;0,(B17/100)+1,(100/ABS(B17))+1)</f>
        <v>1.9090909090909092</v>
      </c>
      <c r="D17" s="25"/>
      <c r="E17" s="1"/>
      <c r="F17" s="31" t="s">
        <v>8</v>
      </c>
      <c r="G17" s="32"/>
      <c r="H17" s="32"/>
      <c r="I17" s="32"/>
      <c r="J17" s="5"/>
      <c r="K17" s="6" t="s">
        <v>33</v>
      </c>
      <c r="L17" s="14">
        <v>-110</v>
      </c>
      <c r="M17" s="10">
        <f t="shared" si="1"/>
        <v>1.9090909090909092</v>
      </c>
      <c r="N17" s="23">
        <v>1</v>
      </c>
      <c r="O17" s="5"/>
      <c r="P17" s="6" t="s">
        <v>33</v>
      </c>
      <c r="Q17" s="14">
        <v>-110</v>
      </c>
      <c r="R17" s="10">
        <f t="shared" si="2"/>
        <v>1.9090909090909092</v>
      </c>
      <c r="S17" s="22"/>
      <c r="T17" s="5"/>
      <c r="U17" s="6" t="s">
        <v>33</v>
      </c>
      <c r="V17" s="14">
        <v>-110</v>
      </c>
      <c r="W17" s="10">
        <f t="shared" si="3"/>
        <v>1.9090909090909092</v>
      </c>
      <c r="X17" s="22"/>
      <c r="Y17" s="5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5.75" thickBot="1" x14ac:dyDescent="0.3">
      <c r="A18" s="6" t="s">
        <v>21</v>
      </c>
      <c r="B18" s="14">
        <v>-110</v>
      </c>
      <c r="C18" s="8">
        <f>IF(B18&gt;0,(B18/100)+1,ABS(100/B18)+1)</f>
        <v>1.9090909090909092</v>
      </c>
      <c r="D18" s="9" t="s">
        <v>49</v>
      </c>
      <c r="E18" s="1"/>
      <c r="F18" s="6" t="s">
        <v>20</v>
      </c>
      <c r="G18" s="7">
        <v>-110</v>
      </c>
      <c r="H18" s="10">
        <f>IF(G18&gt;0,(G18/100)+1,(100/ABS(G18))+1)</f>
        <v>1.9090909090909092</v>
      </c>
      <c r="I18" s="11"/>
      <c r="J18" s="5"/>
      <c r="K18" s="15" t="s">
        <v>46</v>
      </c>
      <c r="L18" s="29"/>
      <c r="N18" s="24">
        <f>(M5*M6*M7*M8*M9*M10*M11*M12*M13*M14*M15*M16*M17*N17)-N17</f>
        <v>4473.5145484253435</v>
      </c>
      <c r="O18" s="5"/>
      <c r="P18" s="6" t="s">
        <v>34</v>
      </c>
      <c r="Q18" s="14">
        <v>-110</v>
      </c>
      <c r="R18" s="10">
        <f t="shared" si="2"/>
        <v>1.9090909090909092</v>
      </c>
      <c r="S18" s="22"/>
      <c r="T18" s="5"/>
      <c r="U18" s="6" t="s">
        <v>34</v>
      </c>
      <c r="V18" s="14">
        <v>-110</v>
      </c>
      <c r="W18" s="10">
        <f t="shared" si="3"/>
        <v>1.9090909090909092</v>
      </c>
      <c r="X18" s="22"/>
      <c r="Y18" s="5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15.75" thickBot="1" x14ac:dyDescent="0.3">
      <c r="A19" s="6" t="s">
        <v>22</v>
      </c>
      <c r="B19" s="14">
        <v>-110</v>
      </c>
      <c r="C19" s="8">
        <f>IF(B19&gt;0,(B19/100)+1,ABS(100/B19)+1)</f>
        <v>1.9090909090909092</v>
      </c>
      <c r="D19" s="13">
        <v>1</v>
      </c>
      <c r="E19" s="1"/>
      <c r="F19" s="6" t="s">
        <v>21</v>
      </c>
      <c r="G19" s="14">
        <v>-110</v>
      </c>
      <c r="H19" s="10">
        <f t="shared" ref="H19:H27" si="4">IF(G19&gt;0,(G19/100)+1,ABS(100/G19)+1)</f>
        <v>1.9090909090909092</v>
      </c>
      <c r="I19" s="11"/>
      <c r="J19" s="5"/>
      <c r="K19" s="19"/>
      <c r="L19" s="19"/>
      <c r="M19" s="19"/>
      <c r="N19" s="20"/>
      <c r="O19" s="5"/>
      <c r="P19" s="6" t="s">
        <v>35</v>
      </c>
      <c r="Q19" s="14">
        <v>-110</v>
      </c>
      <c r="R19" s="10">
        <f t="shared" si="2"/>
        <v>1.9090909090909092</v>
      </c>
      <c r="S19" s="22"/>
      <c r="T19" s="5"/>
      <c r="U19" s="6" t="s">
        <v>35</v>
      </c>
      <c r="V19" s="14">
        <v>-110</v>
      </c>
      <c r="W19" s="10">
        <f t="shared" si="3"/>
        <v>1.9090909090909092</v>
      </c>
      <c r="X19" s="22"/>
      <c r="Y19" s="5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15.75" thickBot="1" x14ac:dyDescent="0.3">
      <c r="A20" s="15" t="s">
        <v>46</v>
      </c>
      <c r="B20" s="29"/>
      <c r="C20" s="17"/>
      <c r="D20" s="18">
        <f>(C17*C18*C19*D19)-D19</f>
        <v>5.9579263711495125</v>
      </c>
      <c r="E20" s="1"/>
      <c r="F20" s="6" t="s">
        <v>22</v>
      </c>
      <c r="G20" s="14">
        <v>-110</v>
      </c>
      <c r="H20" s="10">
        <f t="shared" si="4"/>
        <v>1.9090909090909092</v>
      </c>
      <c r="I20" s="11"/>
      <c r="J20" s="5"/>
      <c r="K20" s="19"/>
      <c r="L20" s="19"/>
      <c r="M20" s="19"/>
      <c r="N20" s="20"/>
      <c r="O20" s="5"/>
      <c r="P20" s="6" t="s">
        <v>36</v>
      </c>
      <c r="Q20" s="14">
        <v>-110</v>
      </c>
      <c r="R20" s="10">
        <f t="shared" si="2"/>
        <v>1.9090909090909092</v>
      </c>
      <c r="S20" s="9" t="s">
        <v>49</v>
      </c>
      <c r="T20" s="5"/>
      <c r="U20" s="6" t="s">
        <v>36</v>
      </c>
      <c r="V20" s="14">
        <v>-110</v>
      </c>
      <c r="W20" s="10">
        <f t="shared" si="3"/>
        <v>1.9090909090909092</v>
      </c>
      <c r="X20" s="22"/>
      <c r="Y20" s="5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16.5" thickBot="1" x14ac:dyDescent="0.3">
      <c r="A21" s="19"/>
      <c r="B21" s="19"/>
      <c r="C21" s="19"/>
      <c r="D21" s="20"/>
      <c r="E21" s="1"/>
      <c r="F21" s="6" t="s">
        <v>23</v>
      </c>
      <c r="G21" s="14">
        <v>-110</v>
      </c>
      <c r="H21" s="10">
        <f t="shared" si="4"/>
        <v>1.9090909090909092</v>
      </c>
      <c r="I21" s="21"/>
      <c r="J21" s="5"/>
      <c r="K21" s="31" t="s">
        <v>12</v>
      </c>
      <c r="L21" s="32"/>
      <c r="M21" s="32"/>
      <c r="N21" s="32"/>
      <c r="O21" s="5"/>
      <c r="P21" s="6" t="s">
        <v>37</v>
      </c>
      <c r="Q21" s="14">
        <v>-110</v>
      </c>
      <c r="R21" s="10">
        <f t="shared" si="2"/>
        <v>1.9090909090909092</v>
      </c>
      <c r="S21" s="23">
        <v>1</v>
      </c>
      <c r="T21" s="5"/>
      <c r="U21" s="6" t="s">
        <v>37</v>
      </c>
      <c r="V21" s="14">
        <v>-110</v>
      </c>
      <c r="W21" s="10">
        <f t="shared" si="3"/>
        <v>1.9090909090909092</v>
      </c>
      <c r="X21" s="22"/>
      <c r="Y21" s="5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5.75" thickBot="1" x14ac:dyDescent="0.3">
      <c r="A22" s="19"/>
      <c r="B22" s="19"/>
      <c r="C22" s="19"/>
      <c r="D22" s="20"/>
      <c r="E22" s="1"/>
      <c r="F22" s="6" t="s">
        <v>25</v>
      </c>
      <c r="G22" s="14">
        <v>-110</v>
      </c>
      <c r="H22" s="10">
        <f t="shared" si="4"/>
        <v>1.9090909090909092</v>
      </c>
      <c r="I22" s="21"/>
      <c r="J22" s="5"/>
      <c r="K22" s="6" t="s">
        <v>20</v>
      </c>
      <c r="L22" s="7">
        <v>-110</v>
      </c>
      <c r="M22" s="10">
        <f>IF(L22&gt;0,(L22/100)+1,(100/ABS(L22))+1)</f>
        <v>1.9090909090909092</v>
      </c>
      <c r="N22" s="11"/>
      <c r="O22" s="5"/>
      <c r="P22" s="15" t="s">
        <v>46</v>
      </c>
      <c r="Q22" s="29"/>
      <c r="S22" s="24">
        <f>(R5*R6*R7*R8*R9*R10*R11*R12*R13*R14*R15*R16*R17*R18*R19*R20*R21*S21)-S21</f>
        <v>59435.381660563442</v>
      </c>
      <c r="T22" s="5"/>
      <c r="U22" s="6" t="s">
        <v>38</v>
      </c>
      <c r="V22" s="14">
        <v>-110</v>
      </c>
      <c r="W22" s="10">
        <f t="shared" si="3"/>
        <v>1.9090909090909092</v>
      </c>
      <c r="X22" s="22"/>
      <c r="Y22" s="5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6.5" thickBot="1" x14ac:dyDescent="0.3">
      <c r="A23" s="31" t="s">
        <v>2</v>
      </c>
      <c r="B23" s="32"/>
      <c r="C23" s="32"/>
      <c r="D23" s="33"/>
      <c r="E23" s="1"/>
      <c r="F23" s="6" t="s">
        <v>26</v>
      </c>
      <c r="G23" s="14">
        <v>-110</v>
      </c>
      <c r="H23" s="10">
        <f t="shared" si="4"/>
        <v>1.9090909090909092</v>
      </c>
      <c r="I23" s="22"/>
      <c r="J23" s="5"/>
      <c r="K23" s="6" t="s">
        <v>21</v>
      </c>
      <c r="L23" s="14">
        <v>-110</v>
      </c>
      <c r="M23" s="10">
        <f t="shared" ref="M23:M35" si="5">IF(L23&gt;0,(L23/100)+1,ABS(100/L23)+1)</f>
        <v>1.9090909090909092</v>
      </c>
      <c r="N23" s="11"/>
      <c r="O23" s="5"/>
      <c r="P23" s="19"/>
      <c r="Q23" s="19"/>
      <c r="R23" s="19"/>
      <c r="S23" s="20"/>
      <c r="T23" s="5"/>
      <c r="U23" s="6" t="s">
        <v>39</v>
      </c>
      <c r="V23" s="14">
        <v>-110</v>
      </c>
      <c r="W23" s="10">
        <f t="shared" si="3"/>
        <v>1.9090909090909092</v>
      </c>
      <c r="X23" s="9" t="s">
        <v>49</v>
      </c>
      <c r="Y23" s="5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5.75" thickBot="1" x14ac:dyDescent="0.3">
      <c r="A24" s="6" t="s">
        <v>20</v>
      </c>
      <c r="B24" s="7">
        <v>-110</v>
      </c>
      <c r="C24" s="8">
        <f>IF(B24&gt;0,(B24/100)+1,(100/ABS(B24))+1)</f>
        <v>1.9090909090909092</v>
      </c>
      <c r="D24" s="25"/>
      <c r="E24" s="1"/>
      <c r="F24" s="6" t="s">
        <v>27</v>
      </c>
      <c r="G24" s="14">
        <v>-110</v>
      </c>
      <c r="H24" s="10">
        <f t="shared" si="4"/>
        <v>1.9090909090909092</v>
      </c>
      <c r="I24" s="22"/>
      <c r="J24" s="5"/>
      <c r="K24" s="6" t="s">
        <v>22</v>
      </c>
      <c r="L24" s="14">
        <v>-110</v>
      </c>
      <c r="M24" s="10">
        <f t="shared" si="5"/>
        <v>1.9090909090909092</v>
      </c>
      <c r="N24" s="11"/>
      <c r="O24" s="5"/>
      <c r="P24" s="19"/>
      <c r="Q24" s="19"/>
      <c r="R24" s="19"/>
      <c r="S24" s="20"/>
      <c r="T24" s="5"/>
      <c r="U24" s="6" t="s">
        <v>40</v>
      </c>
      <c r="V24" s="14">
        <v>-110</v>
      </c>
      <c r="W24" s="10">
        <f t="shared" si="3"/>
        <v>1.9090909090909092</v>
      </c>
      <c r="X24" s="23">
        <v>1</v>
      </c>
      <c r="Y24" s="5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6.5" thickBot="1" x14ac:dyDescent="0.3">
      <c r="A25" s="6" t="s">
        <v>21</v>
      </c>
      <c r="B25" s="14">
        <v>-110</v>
      </c>
      <c r="C25" s="8">
        <f>IF(B25&gt;0,(B25/100)+1,ABS(100/B25)+1)</f>
        <v>1.9090909090909092</v>
      </c>
      <c r="D25" s="25"/>
      <c r="E25" s="1"/>
      <c r="F25" s="6" t="s">
        <v>28</v>
      </c>
      <c r="G25" s="14">
        <v>-110</v>
      </c>
      <c r="H25" s="10">
        <f t="shared" si="4"/>
        <v>1.9090909090909092</v>
      </c>
      <c r="I25" s="22"/>
      <c r="J25" s="5"/>
      <c r="K25" s="6" t="s">
        <v>23</v>
      </c>
      <c r="L25" s="14">
        <v>-110</v>
      </c>
      <c r="M25" s="10">
        <f t="shared" si="5"/>
        <v>1.9090909090909092</v>
      </c>
      <c r="N25" s="21"/>
      <c r="O25" s="5"/>
      <c r="P25" s="31" t="s">
        <v>16</v>
      </c>
      <c r="Q25" s="32"/>
      <c r="R25" s="32"/>
      <c r="S25" s="32"/>
      <c r="T25" s="5"/>
      <c r="U25" s="15" t="s">
        <v>46</v>
      </c>
      <c r="V25" s="29"/>
      <c r="X25" s="24">
        <f>(W5*W6*W7*W8*W9*W10*W11*W12*W13*W14*W15*W16*W17*W18*W19*W20*W21*W22*W23*W24*X24)-X24</f>
        <v>413552.96736174164</v>
      </c>
      <c r="Y25" s="5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5.75" thickBot="1" x14ac:dyDescent="0.3">
      <c r="A26" s="6" t="s">
        <v>22</v>
      </c>
      <c r="B26" s="14">
        <v>-110</v>
      </c>
      <c r="C26" s="8">
        <f>IF(B26&gt;0,(B26/100)+1,ABS(100/B26)+1)</f>
        <v>1.9090909090909092</v>
      </c>
      <c r="D26" s="9" t="s">
        <v>49</v>
      </c>
      <c r="E26" s="1"/>
      <c r="F26" s="6" t="s">
        <v>29</v>
      </c>
      <c r="G26" s="14">
        <v>-110</v>
      </c>
      <c r="H26" s="10">
        <f t="shared" si="4"/>
        <v>1.9090909090909092</v>
      </c>
      <c r="I26" s="9" t="s">
        <v>49</v>
      </c>
      <c r="J26" s="5"/>
      <c r="K26" s="6" t="s">
        <v>25</v>
      </c>
      <c r="L26" s="14">
        <v>-110</v>
      </c>
      <c r="M26" s="10">
        <f t="shared" si="5"/>
        <v>1.9090909090909092</v>
      </c>
      <c r="N26" s="21"/>
      <c r="O26" s="5"/>
      <c r="P26" s="6" t="s">
        <v>20</v>
      </c>
      <c r="Q26" s="7">
        <v>-110</v>
      </c>
      <c r="R26" s="10">
        <f>IF(Q26&gt;0,(Q26/100)+1,(100/ABS(Q26))+1)</f>
        <v>1.9090909090909092</v>
      </c>
      <c r="S26" s="11"/>
      <c r="T26" s="5"/>
      <c r="U26" s="19"/>
      <c r="V26" s="19"/>
      <c r="W26" s="19"/>
      <c r="X26" s="19"/>
      <c r="Y26" s="5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5.75" thickBot="1" x14ac:dyDescent="0.3">
      <c r="A27" s="6" t="s">
        <v>23</v>
      </c>
      <c r="B27" s="14">
        <v>-110</v>
      </c>
      <c r="C27" s="8">
        <f>IF(B27&gt;0,(B27/100)+1,ABS(100/B27)+1)</f>
        <v>1.9090909090909092</v>
      </c>
      <c r="D27" s="13">
        <v>1</v>
      </c>
      <c r="E27" s="1"/>
      <c r="F27" s="6" t="s">
        <v>30</v>
      </c>
      <c r="G27" s="14">
        <v>-110</v>
      </c>
      <c r="H27" s="10">
        <f t="shared" si="4"/>
        <v>1.9090909090909092</v>
      </c>
      <c r="I27" s="23">
        <v>1</v>
      </c>
      <c r="J27" s="5"/>
      <c r="K27" s="6" t="s">
        <v>26</v>
      </c>
      <c r="L27" s="14">
        <v>-110</v>
      </c>
      <c r="M27" s="10">
        <f t="shared" si="5"/>
        <v>1.9090909090909092</v>
      </c>
      <c r="N27" s="22"/>
      <c r="O27" s="5"/>
      <c r="P27" s="6" t="s">
        <v>21</v>
      </c>
      <c r="Q27" s="14">
        <v>-110</v>
      </c>
      <c r="R27" s="10">
        <f t="shared" ref="R27:R43" si="6">IF(Q27&gt;0,(Q27/100)+1,ABS(100/Q27)+1)</f>
        <v>1.9090909090909092</v>
      </c>
      <c r="S27" s="11"/>
      <c r="T27" s="5"/>
      <c r="U27" s="19"/>
      <c r="V27" s="19"/>
      <c r="W27" s="19"/>
      <c r="X27" s="19"/>
      <c r="Y27" s="5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6.5" thickBot="1" x14ac:dyDescent="0.3">
      <c r="A28" s="15" t="s">
        <v>46</v>
      </c>
      <c r="B28" s="29"/>
      <c r="C28" s="17"/>
      <c r="D28" s="18">
        <f>(C24*C25*C26*C27*D27)-D27</f>
        <v>12.283313981285433</v>
      </c>
      <c r="E28" s="1"/>
      <c r="F28" s="15" t="s">
        <v>46</v>
      </c>
      <c r="G28" s="29"/>
      <c r="I28" s="24">
        <f>(H18*H19*H20*H21*H22*H23*H24*H25*H26*H27*I27)-I27</f>
        <v>642.08161796286925</v>
      </c>
      <c r="J28" s="5"/>
      <c r="K28" s="6" t="s">
        <v>27</v>
      </c>
      <c r="L28" s="14">
        <v>-110</v>
      </c>
      <c r="M28" s="10">
        <f t="shared" si="5"/>
        <v>1.9090909090909092</v>
      </c>
      <c r="N28" s="22"/>
      <c r="O28" s="5"/>
      <c r="P28" s="6" t="s">
        <v>22</v>
      </c>
      <c r="Q28" s="14">
        <v>-110</v>
      </c>
      <c r="R28" s="10">
        <f t="shared" si="6"/>
        <v>1.9090909090909092</v>
      </c>
      <c r="S28" s="11"/>
      <c r="T28" s="5"/>
      <c r="U28" s="31" t="s">
        <v>19</v>
      </c>
      <c r="V28" s="32"/>
      <c r="W28" s="32"/>
      <c r="X28" s="32"/>
      <c r="Y28" s="5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5.75" thickBot="1" x14ac:dyDescent="0.3">
      <c r="A29" s="19"/>
      <c r="B29" s="19"/>
      <c r="C29" s="19"/>
      <c r="D29" s="20"/>
      <c r="E29" s="1"/>
      <c r="F29" s="19"/>
      <c r="G29" s="19"/>
      <c r="H29" s="19"/>
      <c r="I29" s="20"/>
      <c r="J29" s="5"/>
      <c r="K29" s="6" t="s">
        <v>28</v>
      </c>
      <c r="L29" s="14">
        <v>-110</v>
      </c>
      <c r="M29" s="10">
        <f t="shared" si="5"/>
        <v>1.9090909090909092</v>
      </c>
      <c r="N29" s="22"/>
      <c r="O29" s="5"/>
      <c r="P29" s="6" t="s">
        <v>23</v>
      </c>
      <c r="Q29" s="14">
        <v>-110</v>
      </c>
      <c r="R29" s="10">
        <f t="shared" si="6"/>
        <v>1.9090909090909092</v>
      </c>
      <c r="S29" s="21"/>
      <c r="T29" s="5"/>
      <c r="U29" s="6" t="s">
        <v>20</v>
      </c>
      <c r="V29" s="7">
        <v>-110</v>
      </c>
      <c r="W29" s="10">
        <f>IF(V29&gt;0,(V29/100)+1,(100/ABS(V29))+1)</f>
        <v>1.9090909090909092</v>
      </c>
      <c r="X29" s="11"/>
      <c r="Y29" s="5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5.75" thickBot="1" x14ac:dyDescent="0.3">
      <c r="A30" s="19"/>
      <c r="B30" s="19"/>
      <c r="C30" s="19"/>
      <c r="D30" s="20"/>
      <c r="E30" s="1"/>
      <c r="F30" s="19"/>
      <c r="G30" s="19"/>
      <c r="H30" s="19"/>
      <c r="I30" s="20"/>
      <c r="J30" s="5"/>
      <c r="K30" s="6" t="s">
        <v>29</v>
      </c>
      <c r="L30" s="14">
        <v>-110</v>
      </c>
      <c r="M30" s="10">
        <f t="shared" si="5"/>
        <v>1.9090909090909092</v>
      </c>
      <c r="N30" s="22"/>
      <c r="O30" s="5"/>
      <c r="P30" s="6" t="s">
        <v>25</v>
      </c>
      <c r="Q30" s="14">
        <v>-110</v>
      </c>
      <c r="R30" s="10">
        <f t="shared" si="6"/>
        <v>1.9090909090909092</v>
      </c>
      <c r="S30" s="21"/>
      <c r="T30" s="5"/>
      <c r="U30" s="6" t="s">
        <v>21</v>
      </c>
      <c r="V30" s="14">
        <v>-110</v>
      </c>
      <c r="W30" s="10">
        <f t="shared" ref="W30:W53" si="7">IF(V30&gt;0,(V30/100)+1,ABS(100/V30)+1)</f>
        <v>1.9090909090909092</v>
      </c>
      <c r="X30" s="11"/>
      <c r="Y30" s="5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6.5" thickBot="1" x14ac:dyDescent="0.3">
      <c r="A31" s="31" t="s">
        <v>3</v>
      </c>
      <c r="B31" s="32"/>
      <c r="C31" s="32"/>
      <c r="D31" s="33"/>
      <c r="E31" s="1"/>
      <c r="F31" s="31" t="s">
        <v>9</v>
      </c>
      <c r="G31" s="32"/>
      <c r="H31" s="32"/>
      <c r="I31" s="32"/>
      <c r="J31" s="5"/>
      <c r="K31" s="6" t="s">
        <v>30</v>
      </c>
      <c r="L31" s="14">
        <v>-110</v>
      </c>
      <c r="M31" s="10">
        <f t="shared" si="5"/>
        <v>1.9090909090909092</v>
      </c>
      <c r="N31" s="22"/>
      <c r="O31" s="5"/>
      <c r="P31" s="6" t="s">
        <v>26</v>
      </c>
      <c r="Q31" s="14">
        <v>-110</v>
      </c>
      <c r="R31" s="10">
        <f t="shared" si="6"/>
        <v>1.9090909090909092</v>
      </c>
      <c r="S31" s="22"/>
      <c r="T31" s="5"/>
      <c r="U31" s="6" t="s">
        <v>22</v>
      </c>
      <c r="V31" s="14">
        <v>-110</v>
      </c>
      <c r="W31" s="10">
        <f t="shared" si="7"/>
        <v>1.9090909090909092</v>
      </c>
      <c r="X31" s="11"/>
      <c r="Y31" s="5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5.75" thickBot="1" x14ac:dyDescent="0.3">
      <c r="A32" s="6" t="s">
        <v>24</v>
      </c>
      <c r="B32" s="7">
        <v>-110</v>
      </c>
      <c r="C32" s="8">
        <f>IF(B32&gt;0,(B32/100)+1,(100/ABS(B32))+1)</f>
        <v>1.9090909090909092</v>
      </c>
      <c r="D32" s="25"/>
      <c r="E32" s="1"/>
      <c r="F32" s="6" t="s">
        <v>20</v>
      </c>
      <c r="G32" s="7">
        <v>-110</v>
      </c>
      <c r="H32" s="10">
        <f>IF(G32&gt;0,(G32/100)+1,(100/ABS(G32))+1)</f>
        <v>1.9090909090909092</v>
      </c>
      <c r="I32" s="11"/>
      <c r="J32" s="5"/>
      <c r="K32" s="6" t="s">
        <v>31</v>
      </c>
      <c r="L32" s="14">
        <v>-110</v>
      </c>
      <c r="M32" s="10">
        <f t="shared" si="5"/>
        <v>1.9090909090909092</v>
      </c>
      <c r="N32" s="22"/>
      <c r="O32" s="5"/>
      <c r="P32" s="6" t="s">
        <v>27</v>
      </c>
      <c r="Q32" s="14">
        <v>-110</v>
      </c>
      <c r="R32" s="10">
        <f t="shared" si="6"/>
        <v>1.9090909090909092</v>
      </c>
      <c r="S32" s="22"/>
      <c r="T32" s="5"/>
      <c r="U32" s="6" t="s">
        <v>23</v>
      </c>
      <c r="V32" s="14">
        <v>-110</v>
      </c>
      <c r="W32" s="10">
        <f t="shared" si="7"/>
        <v>1.9090909090909092</v>
      </c>
      <c r="X32" s="21"/>
      <c r="Y32" s="5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5.75" thickBot="1" x14ac:dyDescent="0.3">
      <c r="A33" s="6" t="s">
        <v>21</v>
      </c>
      <c r="B33" s="14">
        <v>-110</v>
      </c>
      <c r="C33" s="8">
        <f>IF(B33&gt;0,(B33/100)+1,ABS(100/B33)+1)</f>
        <v>1.9090909090909092</v>
      </c>
      <c r="D33" s="26"/>
      <c r="E33" s="1"/>
      <c r="F33" s="6" t="s">
        <v>21</v>
      </c>
      <c r="G33" s="14">
        <v>-110</v>
      </c>
      <c r="H33" s="10">
        <f t="shared" ref="H33:H42" si="8">IF(G33&gt;0,(G33/100)+1,ABS(100/G33)+1)</f>
        <v>1.9090909090909092</v>
      </c>
      <c r="I33" s="11"/>
      <c r="J33" s="5"/>
      <c r="K33" s="6" t="s">
        <v>32</v>
      </c>
      <c r="L33" s="14">
        <v>-110</v>
      </c>
      <c r="M33" s="10">
        <f t="shared" si="5"/>
        <v>1.9090909090909092</v>
      </c>
      <c r="N33" s="22"/>
      <c r="O33" s="5"/>
      <c r="P33" s="6" t="s">
        <v>28</v>
      </c>
      <c r="Q33" s="14">
        <v>-110</v>
      </c>
      <c r="R33" s="10">
        <f t="shared" si="6"/>
        <v>1.9090909090909092</v>
      </c>
      <c r="S33" s="22"/>
      <c r="T33" s="5"/>
      <c r="U33" s="6" t="s">
        <v>25</v>
      </c>
      <c r="V33" s="14">
        <v>-110</v>
      </c>
      <c r="W33" s="10">
        <f t="shared" si="7"/>
        <v>1.9090909090909092</v>
      </c>
      <c r="X33" s="21"/>
      <c r="Y33" s="5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5.75" thickBot="1" x14ac:dyDescent="0.3">
      <c r="A34" s="6" t="s">
        <v>22</v>
      </c>
      <c r="B34" s="14">
        <v>-110</v>
      </c>
      <c r="C34" s="8">
        <f>IF(B34&gt;0,(B34/100)+1,ABS(100/B34)+1)</f>
        <v>1.9090909090909092</v>
      </c>
      <c r="D34" s="26"/>
      <c r="E34" s="1"/>
      <c r="F34" s="6" t="s">
        <v>22</v>
      </c>
      <c r="G34" s="14">
        <v>-110</v>
      </c>
      <c r="H34" s="10">
        <f t="shared" si="8"/>
        <v>1.9090909090909092</v>
      </c>
      <c r="I34" s="11"/>
      <c r="J34" s="5"/>
      <c r="K34" s="6" t="s">
        <v>33</v>
      </c>
      <c r="L34" s="14">
        <v>-110</v>
      </c>
      <c r="M34" s="10">
        <f t="shared" si="5"/>
        <v>1.9090909090909092</v>
      </c>
      <c r="N34" s="9" t="s">
        <v>49</v>
      </c>
      <c r="O34" s="5"/>
      <c r="P34" s="6" t="s">
        <v>29</v>
      </c>
      <c r="Q34" s="14">
        <v>-110</v>
      </c>
      <c r="R34" s="10">
        <f t="shared" si="6"/>
        <v>1.9090909090909092</v>
      </c>
      <c r="S34" s="22"/>
      <c r="T34" s="5"/>
      <c r="U34" s="6" t="s">
        <v>26</v>
      </c>
      <c r="V34" s="14">
        <v>-110</v>
      </c>
      <c r="W34" s="10">
        <f t="shared" si="7"/>
        <v>1.9090909090909092</v>
      </c>
      <c r="X34" s="22"/>
      <c r="Y34" s="5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5.75" thickBot="1" x14ac:dyDescent="0.3">
      <c r="A35" s="6" t="s">
        <v>23</v>
      </c>
      <c r="B35" s="14">
        <v>-110</v>
      </c>
      <c r="C35" s="8">
        <f>IF(B35&gt;0,(B35/100)+1,ABS(100/B35)+1)</f>
        <v>1.9090909090909092</v>
      </c>
      <c r="D35" s="9" t="s">
        <v>49</v>
      </c>
      <c r="E35" s="1"/>
      <c r="F35" s="6" t="s">
        <v>23</v>
      </c>
      <c r="G35" s="14">
        <v>-110</v>
      </c>
      <c r="H35" s="10">
        <f t="shared" si="8"/>
        <v>1.9090909090909092</v>
      </c>
      <c r="I35" s="21"/>
      <c r="J35" s="5"/>
      <c r="K35" s="6" t="s">
        <v>34</v>
      </c>
      <c r="L35" s="14">
        <v>-110</v>
      </c>
      <c r="M35" s="10">
        <f t="shared" si="5"/>
        <v>1.9090909090909092</v>
      </c>
      <c r="N35" s="23">
        <v>1</v>
      </c>
      <c r="O35" s="5"/>
      <c r="P35" s="6" t="s">
        <v>30</v>
      </c>
      <c r="Q35" s="14">
        <v>-110</v>
      </c>
      <c r="R35" s="10">
        <f t="shared" si="6"/>
        <v>1.9090909090909092</v>
      </c>
      <c r="S35" s="22"/>
      <c r="T35" s="5"/>
      <c r="U35" s="6" t="s">
        <v>27</v>
      </c>
      <c r="V35" s="14">
        <v>-110</v>
      </c>
      <c r="W35" s="10">
        <f t="shared" si="7"/>
        <v>1.9090909090909092</v>
      </c>
      <c r="X35" s="22"/>
      <c r="Y35" s="5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5.75" thickBot="1" x14ac:dyDescent="0.3">
      <c r="A36" s="6" t="s">
        <v>25</v>
      </c>
      <c r="B36" s="14">
        <v>-110</v>
      </c>
      <c r="C36" s="8">
        <f>IF(B36&gt;0,(B36/100)+1,ABS(100/B36)+1)</f>
        <v>1.9090909090909092</v>
      </c>
      <c r="D36" s="13">
        <v>1</v>
      </c>
      <c r="E36" s="1"/>
      <c r="F36" s="6" t="s">
        <v>25</v>
      </c>
      <c r="G36" s="14">
        <v>-110</v>
      </c>
      <c r="H36" s="10">
        <f t="shared" si="8"/>
        <v>1.9090909090909092</v>
      </c>
      <c r="I36" s="21"/>
      <c r="J36" s="5"/>
      <c r="K36" s="15" t="s">
        <v>46</v>
      </c>
      <c r="L36" s="29"/>
      <c r="N36" s="24">
        <f>(M22*M23*M24*M25*M26*M27*M28*M29*M30*M31*M32*M33*M34*M35*N35)-N35</f>
        <v>8541.2550469938378</v>
      </c>
      <c r="O36" s="5"/>
      <c r="P36" s="6" t="s">
        <v>31</v>
      </c>
      <c r="Q36" s="14">
        <v>-110</v>
      </c>
      <c r="R36" s="10">
        <f t="shared" si="6"/>
        <v>1.9090909090909092</v>
      </c>
      <c r="S36" s="22"/>
      <c r="T36" s="5"/>
      <c r="U36" s="6" t="s">
        <v>28</v>
      </c>
      <c r="V36" s="14">
        <v>-110</v>
      </c>
      <c r="W36" s="10">
        <f t="shared" si="7"/>
        <v>1.9090909090909092</v>
      </c>
      <c r="X36" s="22"/>
      <c r="Y36" s="5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5.75" thickBot="1" x14ac:dyDescent="0.3">
      <c r="A37" s="15" t="s">
        <v>46</v>
      </c>
      <c r="B37" s="29"/>
      <c r="C37" s="17"/>
      <c r="D37" s="18">
        <f>(C32*C33*C34*C35*C36*D36)-D36</f>
        <v>24.359053964272192</v>
      </c>
      <c r="E37" s="1"/>
      <c r="F37" s="6" t="s">
        <v>26</v>
      </c>
      <c r="G37" s="14">
        <v>-110</v>
      </c>
      <c r="H37" s="10">
        <f t="shared" si="8"/>
        <v>1.9090909090909092</v>
      </c>
      <c r="I37" s="22"/>
      <c r="J37" s="5"/>
      <c r="K37" s="19"/>
      <c r="L37" s="19"/>
      <c r="M37" s="19"/>
      <c r="N37" s="20"/>
      <c r="O37" s="5"/>
      <c r="P37" s="6" t="s">
        <v>32</v>
      </c>
      <c r="Q37" s="14">
        <v>-110</v>
      </c>
      <c r="R37" s="10">
        <f t="shared" si="6"/>
        <v>1.9090909090909092</v>
      </c>
      <c r="S37" s="22"/>
      <c r="T37" s="5"/>
      <c r="U37" s="6" t="s">
        <v>29</v>
      </c>
      <c r="V37" s="14">
        <v>-110</v>
      </c>
      <c r="W37" s="10">
        <f t="shared" si="7"/>
        <v>1.9090909090909092</v>
      </c>
      <c r="X37" s="22"/>
      <c r="Y37" s="5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5.75" thickBot="1" x14ac:dyDescent="0.3">
      <c r="A38" s="19"/>
      <c r="B38" s="19"/>
      <c r="C38" s="19"/>
      <c r="D38" s="20"/>
      <c r="E38" s="1"/>
      <c r="F38" s="6" t="s">
        <v>27</v>
      </c>
      <c r="G38" s="14">
        <v>-110</v>
      </c>
      <c r="H38" s="10">
        <f t="shared" si="8"/>
        <v>1.9090909090909092</v>
      </c>
      <c r="I38" s="22"/>
      <c r="J38" s="5"/>
      <c r="K38" s="19"/>
      <c r="L38" s="19"/>
      <c r="M38" s="19"/>
      <c r="N38" s="20"/>
      <c r="O38" s="5"/>
      <c r="P38" s="6" t="s">
        <v>33</v>
      </c>
      <c r="Q38" s="14">
        <v>-110</v>
      </c>
      <c r="R38" s="10">
        <f t="shared" si="6"/>
        <v>1.9090909090909092</v>
      </c>
      <c r="S38" s="22"/>
      <c r="T38" s="5"/>
      <c r="U38" s="6" t="s">
        <v>30</v>
      </c>
      <c r="V38" s="14">
        <v>-110</v>
      </c>
      <c r="W38" s="10">
        <f t="shared" si="7"/>
        <v>1.9090909090909092</v>
      </c>
      <c r="X38" s="22"/>
      <c r="Y38" s="5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6.5" thickBot="1" x14ac:dyDescent="0.3">
      <c r="A39" s="19"/>
      <c r="B39" s="19"/>
      <c r="C39" s="19"/>
      <c r="D39" s="20"/>
      <c r="E39" s="1"/>
      <c r="F39" s="6" t="s">
        <v>28</v>
      </c>
      <c r="G39" s="14">
        <v>-110</v>
      </c>
      <c r="H39" s="10">
        <f t="shared" si="8"/>
        <v>1.9090909090909092</v>
      </c>
      <c r="I39" s="22"/>
      <c r="J39" s="5"/>
      <c r="K39" s="31" t="s">
        <v>13</v>
      </c>
      <c r="L39" s="32"/>
      <c r="M39" s="32"/>
      <c r="N39" s="32"/>
      <c r="O39" s="5"/>
      <c r="P39" s="6" t="s">
        <v>34</v>
      </c>
      <c r="Q39" s="14">
        <v>-110</v>
      </c>
      <c r="R39" s="10">
        <f t="shared" si="6"/>
        <v>1.9090909090909092</v>
      </c>
      <c r="S39" s="22"/>
      <c r="T39" s="5"/>
      <c r="U39" s="6" t="s">
        <v>31</v>
      </c>
      <c r="V39" s="14">
        <v>-110</v>
      </c>
      <c r="W39" s="10">
        <f t="shared" si="7"/>
        <v>1.9090909090909092</v>
      </c>
      <c r="X39" s="22"/>
      <c r="Y39" s="5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6.5" thickBot="1" x14ac:dyDescent="0.3">
      <c r="A40" s="31" t="s">
        <v>4</v>
      </c>
      <c r="B40" s="32"/>
      <c r="C40" s="32"/>
      <c r="D40" s="33"/>
      <c r="E40" s="1"/>
      <c r="F40" s="6" t="s">
        <v>29</v>
      </c>
      <c r="G40" s="14">
        <v>-110</v>
      </c>
      <c r="H40" s="10">
        <f t="shared" si="8"/>
        <v>1.9090909090909092</v>
      </c>
      <c r="I40" s="22"/>
      <c r="J40" s="5"/>
      <c r="K40" s="6" t="s">
        <v>20</v>
      </c>
      <c r="L40" s="7">
        <v>-110</v>
      </c>
      <c r="M40" s="10">
        <f>IF(L40&gt;0,(L40/100)+1,(100/ABS(L40))+1)</f>
        <v>1.9090909090909092</v>
      </c>
      <c r="N40" s="11"/>
      <c r="O40" s="5"/>
      <c r="P40" s="6" t="s">
        <v>35</v>
      </c>
      <c r="Q40" s="14">
        <v>-110</v>
      </c>
      <c r="R40" s="10">
        <f t="shared" si="6"/>
        <v>1.9090909090909092</v>
      </c>
      <c r="S40" s="22"/>
      <c r="T40" s="5"/>
      <c r="U40" s="6" t="s">
        <v>32</v>
      </c>
      <c r="V40" s="14">
        <v>-110</v>
      </c>
      <c r="W40" s="10">
        <f t="shared" si="7"/>
        <v>1.9090909090909092</v>
      </c>
      <c r="X40" s="22"/>
      <c r="Y40" s="5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5.75" thickBot="1" x14ac:dyDescent="0.3">
      <c r="A41" s="6" t="s">
        <v>20</v>
      </c>
      <c r="B41" s="7">
        <v>-110</v>
      </c>
      <c r="C41" s="8">
        <f>IF(B41&gt;0,(B41/100)+1,(100/ABS(B41))+1)</f>
        <v>1.9090909090909092</v>
      </c>
      <c r="D41" s="25"/>
      <c r="E41" s="1"/>
      <c r="F41" s="6" t="s">
        <v>30</v>
      </c>
      <c r="G41" s="14">
        <v>-110</v>
      </c>
      <c r="H41" s="10">
        <f t="shared" si="8"/>
        <v>1.9090909090909092</v>
      </c>
      <c r="I41" s="9" t="s">
        <v>49</v>
      </c>
      <c r="J41" s="5"/>
      <c r="K41" s="6" t="s">
        <v>21</v>
      </c>
      <c r="L41" s="14">
        <v>-110</v>
      </c>
      <c r="M41" s="10">
        <f t="shared" ref="M41:M54" si="9">IF(L41&gt;0,(L41/100)+1,ABS(100/L41)+1)</f>
        <v>1.9090909090909092</v>
      </c>
      <c r="N41" s="11"/>
      <c r="O41" s="5"/>
      <c r="P41" s="6" t="s">
        <v>36</v>
      </c>
      <c r="Q41" s="14">
        <v>-110</v>
      </c>
      <c r="R41" s="10">
        <f t="shared" si="6"/>
        <v>1.9090909090909092</v>
      </c>
      <c r="S41" s="22"/>
      <c r="T41" s="5"/>
      <c r="U41" s="6" t="s">
        <v>33</v>
      </c>
      <c r="V41" s="14">
        <v>-110</v>
      </c>
      <c r="W41" s="10">
        <f t="shared" si="7"/>
        <v>1.9090909090909092</v>
      </c>
      <c r="X41" s="22"/>
      <c r="Y41" s="5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5.75" thickBot="1" x14ac:dyDescent="0.3">
      <c r="A42" s="6" t="s">
        <v>21</v>
      </c>
      <c r="B42" s="14">
        <v>-110</v>
      </c>
      <c r="C42" s="8">
        <f>IF(B42&gt;0,(B42/100)+1,ABS(100/B42)+1)</f>
        <v>1.9090909090909092</v>
      </c>
      <c r="D42" s="25"/>
      <c r="E42" s="1"/>
      <c r="F42" s="6" t="s">
        <v>31</v>
      </c>
      <c r="G42" s="14">
        <v>-110</v>
      </c>
      <c r="H42" s="10">
        <f t="shared" si="8"/>
        <v>1.9090909090909092</v>
      </c>
      <c r="I42" s="23">
        <v>1</v>
      </c>
      <c r="J42" s="5"/>
      <c r="K42" s="6" t="s">
        <v>22</v>
      </c>
      <c r="L42" s="14">
        <v>-110</v>
      </c>
      <c r="M42" s="10">
        <f t="shared" si="9"/>
        <v>1.9090909090909092</v>
      </c>
      <c r="N42" s="11"/>
      <c r="O42" s="5"/>
      <c r="P42" s="6" t="s">
        <v>37</v>
      </c>
      <c r="Q42" s="14">
        <v>-110</v>
      </c>
      <c r="R42" s="10">
        <f t="shared" si="6"/>
        <v>1.9090909090909092</v>
      </c>
      <c r="S42" s="9" t="s">
        <v>49</v>
      </c>
      <c r="T42" s="5"/>
      <c r="U42" s="6" t="s">
        <v>34</v>
      </c>
      <c r="V42" s="14">
        <v>-110</v>
      </c>
      <c r="W42" s="10">
        <f t="shared" si="7"/>
        <v>1.9090909090909092</v>
      </c>
      <c r="X42" s="22"/>
      <c r="Y42" s="5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5.75" thickBot="1" x14ac:dyDescent="0.3">
      <c r="A43" s="6" t="s">
        <v>22</v>
      </c>
      <c r="B43" s="14">
        <v>-110</v>
      </c>
      <c r="C43" s="8">
        <f>IF(B43&gt;0,(B43/100)+1,ABS(100/B43)+1)</f>
        <v>1.9090909090909092</v>
      </c>
      <c r="D43" s="25"/>
      <c r="E43" s="1"/>
      <c r="F43" s="15" t="s">
        <v>46</v>
      </c>
      <c r="G43" s="29"/>
      <c r="I43" s="24">
        <f>(H32*H33*H34*H35*H36*H37*H38*H39*H40*H41*H42*I42)-I42</f>
        <v>1226.7012706563869</v>
      </c>
      <c r="J43" s="5"/>
      <c r="K43" s="6" t="s">
        <v>23</v>
      </c>
      <c r="L43" s="14">
        <v>-110</v>
      </c>
      <c r="M43" s="10">
        <f t="shared" si="9"/>
        <v>1.9090909090909092</v>
      </c>
      <c r="N43" s="21"/>
      <c r="O43" s="5"/>
      <c r="P43" s="6" t="s">
        <v>38</v>
      </c>
      <c r="Q43" s="14">
        <v>-110</v>
      </c>
      <c r="R43" s="10">
        <f t="shared" si="6"/>
        <v>1.9090909090909092</v>
      </c>
      <c r="S43" s="23">
        <v>1</v>
      </c>
      <c r="T43" s="5"/>
      <c r="U43" s="6" t="s">
        <v>35</v>
      </c>
      <c r="V43" s="14">
        <v>-110</v>
      </c>
      <c r="W43" s="10">
        <f t="shared" si="7"/>
        <v>1.9090909090909092</v>
      </c>
      <c r="X43" s="22"/>
      <c r="Y43" s="5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5.75" thickBot="1" x14ac:dyDescent="0.3">
      <c r="A44" s="6" t="s">
        <v>23</v>
      </c>
      <c r="B44" s="14">
        <v>-110</v>
      </c>
      <c r="C44" s="8">
        <f>IF(B44&gt;0,(B44/100)+1,ABS(100/B44)+1)</f>
        <v>1.9090909090909092</v>
      </c>
      <c r="D44" s="25"/>
      <c r="E44" s="1"/>
      <c r="F44" s="19"/>
      <c r="G44" s="19"/>
      <c r="H44" s="19"/>
      <c r="I44" s="20"/>
      <c r="J44" s="5"/>
      <c r="K44" s="6" t="s">
        <v>25</v>
      </c>
      <c r="L44" s="14">
        <v>-110</v>
      </c>
      <c r="M44" s="10">
        <f t="shared" si="9"/>
        <v>1.9090909090909092</v>
      </c>
      <c r="N44" s="21"/>
      <c r="O44" s="5"/>
      <c r="P44" s="15" t="s">
        <v>46</v>
      </c>
      <c r="Q44" s="29"/>
      <c r="S44" s="24">
        <f>(R26*R27*R28*R29*R30*R31*R32*R33*R34*R35*R36*R37*R38*R39*R40*R41*R42*R43*S43)-S43</f>
        <v>113468.4558974393</v>
      </c>
      <c r="T44" s="5"/>
      <c r="U44" s="6" t="s">
        <v>36</v>
      </c>
      <c r="V44" s="14">
        <v>-110</v>
      </c>
      <c r="W44" s="10">
        <f t="shared" si="7"/>
        <v>1.9090909090909092</v>
      </c>
      <c r="X44" s="22"/>
      <c r="Y44" s="5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5.75" thickBot="1" x14ac:dyDescent="0.3">
      <c r="A45" s="6" t="s">
        <v>25</v>
      </c>
      <c r="B45" s="14">
        <v>-110</v>
      </c>
      <c r="C45" s="8">
        <f>IF(B45&gt;0,(B45/100)+1,ABS(100/B45)+1)</f>
        <v>1.9090909090909092</v>
      </c>
      <c r="D45" s="9" t="s">
        <v>49</v>
      </c>
      <c r="E45" s="1"/>
      <c r="F45" s="19"/>
      <c r="G45" s="19"/>
      <c r="H45" s="19"/>
      <c r="I45" s="20"/>
      <c r="J45" s="5"/>
      <c r="K45" s="6" t="s">
        <v>26</v>
      </c>
      <c r="L45" s="14">
        <v>-110</v>
      </c>
      <c r="M45" s="10">
        <f t="shared" si="9"/>
        <v>1.9090909090909092</v>
      </c>
      <c r="N45" s="22"/>
      <c r="O45" s="5"/>
      <c r="P45" s="1"/>
      <c r="Q45" s="1"/>
      <c r="R45" s="1"/>
      <c r="S45" s="1"/>
      <c r="T45" s="5"/>
      <c r="U45" s="6" t="s">
        <v>37</v>
      </c>
      <c r="V45" s="14">
        <v>-110</v>
      </c>
      <c r="W45" s="10">
        <f t="shared" si="7"/>
        <v>1.9090909090909092</v>
      </c>
      <c r="X45" s="22"/>
      <c r="Y45" s="5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6.5" thickBot="1" x14ac:dyDescent="0.3">
      <c r="A46" s="6" t="s">
        <v>26</v>
      </c>
      <c r="B46" s="14">
        <v>-110</v>
      </c>
      <c r="C46" s="8">
        <f>IF(B46&gt;0,(B46/100)+1,ABS(100/B46)+1)</f>
        <v>1.9090909090909092</v>
      </c>
      <c r="D46" s="13">
        <v>1</v>
      </c>
      <c r="E46" s="1"/>
      <c r="F46" s="31" t="s">
        <v>10</v>
      </c>
      <c r="G46" s="32"/>
      <c r="H46" s="32"/>
      <c r="I46" s="32"/>
      <c r="J46" s="5"/>
      <c r="K46" s="6" t="s">
        <v>27</v>
      </c>
      <c r="L46" s="14">
        <v>-110</v>
      </c>
      <c r="M46" s="10">
        <f t="shared" si="9"/>
        <v>1.9090909090909092</v>
      </c>
      <c r="N46" s="22"/>
      <c r="O46" s="5"/>
      <c r="P46" s="1"/>
      <c r="Q46" s="1"/>
      <c r="R46" s="1"/>
      <c r="S46" s="1"/>
      <c r="T46" s="5"/>
      <c r="U46" s="6" t="s">
        <v>38</v>
      </c>
      <c r="V46" s="14">
        <v>-110</v>
      </c>
      <c r="W46" s="10">
        <f t="shared" si="7"/>
        <v>1.9090909090909092</v>
      </c>
      <c r="X46" s="22"/>
      <c r="Y46" s="5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6.5" thickBot="1" x14ac:dyDescent="0.3">
      <c r="A47" s="15" t="s">
        <v>46</v>
      </c>
      <c r="B47" s="30"/>
      <c r="C47" s="17"/>
      <c r="D47" s="27">
        <f>(C41*C42*C43*C44*C45*C46*D46)-D46</f>
        <v>47.412739386337826</v>
      </c>
      <c r="E47" s="1"/>
      <c r="F47" s="6" t="s">
        <v>20</v>
      </c>
      <c r="G47" s="7">
        <v>-110</v>
      </c>
      <c r="H47" s="10">
        <f>IF(G47&gt;0,(G47/100)+1,(100/ABS(G47))+1)</f>
        <v>1.9090909090909092</v>
      </c>
      <c r="I47" s="11"/>
      <c r="J47" s="5"/>
      <c r="K47" s="6" t="s">
        <v>28</v>
      </c>
      <c r="L47" s="14">
        <v>-110</v>
      </c>
      <c r="M47" s="10">
        <f t="shared" si="9"/>
        <v>1.9090909090909092</v>
      </c>
      <c r="N47" s="22"/>
      <c r="O47" s="5"/>
      <c r="P47" s="31" t="s">
        <v>17</v>
      </c>
      <c r="Q47" s="32"/>
      <c r="R47" s="32"/>
      <c r="S47" s="32"/>
      <c r="T47" s="5"/>
      <c r="U47" s="6" t="s">
        <v>39</v>
      </c>
      <c r="V47" s="14">
        <v>-110</v>
      </c>
      <c r="W47" s="10">
        <f t="shared" si="7"/>
        <v>1.9090909090909092</v>
      </c>
      <c r="X47" s="22"/>
      <c r="Y47" s="5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5.75" thickBot="1" x14ac:dyDescent="0.3">
      <c r="A48" s="19"/>
      <c r="B48" s="19"/>
      <c r="C48" s="19"/>
      <c r="D48" s="20"/>
      <c r="E48" s="1"/>
      <c r="F48" s="6" t="s">
        <v>21</v>
      </c>
      <c r="G48" s="14">
        <v>-110</v>
      </c>
      <c r="H48" s="10">
        <f t="shared" ref="H48:H58" si="10">IF(G48&gt;0,(G48/100)+1,ABS(100/G48)+1)</f>
        <v>1.9090909090909092</v>
      </c>
      <c r="I48" s="11"/>
      <c r="J48" s="5"/>
      <c r="K48" s="6" t="s">
        <v>29</v>
      </c>
      <c r="L48" s="14">
        <v>-110</v>
      </c>
      <c r="M48" s="10">
        <f t="shared" si="9"/>
        <v>1.9090909090909092</v>
      </c>
      <c r="N48" s="22"/>
      <c r="O48" s="5"/>
      <c r="P48" s="6" t="s">
        <v>20</v>
      </c>
      <c r="Q48" s="7">
        <v>-110</v>
      </c>
      <c r="R48" s="10">
        <f>IF(Q48&gt;0,(Q48/100)+1,(100/ABS(Q48))+1)</f>
        <v>1.9090909090909092</v>
      </c>
      <c r="S48" s="11"/>
      <c r="T48" s="5"/>
      <c r="U48" s="6" t="s">
        <v>40</v>
      </c>
      <c r="V48" s="14">
        <v>-110</v>
      </c>
      <c r="W48" s="10">
        <f t="shared" si="7"/>
        <v>1.9090909090909092</v>
      </c>
      <c r="X48" s="22"/>
      <c r="Y48" s="5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5.75" thickBot="1" x14ac:dyDescent="0.3">
      <c r="A49" s="19"/>
      <c r="B49" s="19"/>
      <c r="C49" s="19"/>
      <c r="D49" s="20"/>
      <c r="E49" s="1"/>
      <c r="F49" s="6" t="s">
        <v>22</v>
      </c>
      <c r="G49" s="14">
        <v>-110</v>
      </c>
      <c r="H49" s="10">
        <f t="shared" si="10"/>
        <v>1.9090909090909092</v>
      </c>
      <c r="I49" s="11"/>
      <c r="J49" s="5"/>
      <c r="K49" s="6" t="s">
        <v>30</v>
      </c>
      <c r="L49" s="14">
        <v>-110</v>
      </c>
      <c r="M49" s="10">
        <f t="shared" si="9"/>
        <v>1.9090909090909092</v>
      </c>
      <c r="N49" s="22"/>
      <c r="O49" s="5"/>
      <c r="P49" s="6" t="s">
        <v>21</v>
      </c>
      <c r="Q49" s="14">
        <v>-110</v>
      </c>
      <c r="R49" s="10">
        <f t="shared" ref="R49:R66" si="11">IF(Q49&gt;0,(Q49/100)+1,ABS(100/Q49)+1)</f>
        <v>1.9090909090909092</v>
      </c>
      <c r="S49" s="11"/>
      <c r="T49" s="5"/>
      <c r="U49" s="6" t="s">
        <v>41</v>
      </c>
      <c r="V49" s="14">
        <v>-110</v>
      </c>
      <c r="W49" s="10">
        <f t="shared" si="7"/>
        <v>1.9090909090909092</v>
      </c>
      <c r="X49" s="22"/>
      <c r="Y49" s="5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6.5" thickBot="1" x14ac:dyDescent="0.3">
      <c r="A50" s="31" t="s">
        <v>5</v>
      </c>
      <c r="B50" s="32"/>
      <c r="C50" s="32"/>
      <c r="D50" s="33"/>
      <c r="E50" s="1"/>
      <c r="F50" s="6" t="s">
        <v>23</v>
      </c>
      <c r="G50" s="14">
        <v>-110</v>
      </c>
      <c r="H50" s="10">
        <f t="shared" si="10"/>
        <v>1.9090909090909092</v>
      </c>
      <c r="I50" s="21"/>
      <c r="J50" s="5"/>
      <c r="K50" s="6" t="s">
        <v>31</v>
      </c>
      <c r="L50" s="14">
        <v>-110</v>
      </c>
      <c r="M50" s="10">
        <f t="shared" si="9"/>
        <v>1.9090909090909092</v>
      </c>
      <c r="N50" s="22"/>
      <c r="O50" s="5"/>
      <c r="P50" s="6" t="s">
        <v>22</v>
      </c>
      <c r="Q50" s="14">
        <v>-110</v>
      </c>
      <c r="R50" s="10">
        <f t="shared" si="11"/>
        <v>1.9090909090909092</v>
      </c>
      <c r="S50" s="11"/>
      <c r="T50" s="5"/>
      <c r="U50" s="6" t="s">
        <v>42</v>
      </c>
      <c r="V50" s="14">
        <v>-110</v>
      </c>
      <c r="W50" s="10">
        <f t="shared" si="7"/>
        <v>1.9090909090909092</v>
      </c>
      <c r="X50" s="22"/>
      <c r="Y50" s="5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.75" thickBot="1" x14ac:dyDescent="0.3">
      <c r="A51" s="6" t="s">
        <v>20</v>
      </c>
      <c r="B51" s="7">
        <v>-110</v>
      </c>
      <c r="C51" s="8">
        <f>IF(B51&gt;0,(B51/100)+1,(100/ABS(B51))+1)</f>
        <v>1.9090909090909092</v>
      </c>
      <c r="D51" s="25"/>
      <c r="E51" s="1"/>
      <c r="F51" s="6" t="s">
        <v>25</v>
      </c>
      <c r="G51" s="14">
        <v>-110</v>
      </c>
      <c r="H51" s="10">
        <f t="shared" si="10"/>
        <v>1.9090909090909092</v>
      </c>
      <c r="I51" s="21"/>
      <c r="J51" s="5"/>
      <c r="K51" s="6" t="s">
        <v>32</v>
      </c>
      <c r="L51" s="14">
        <v>-110</v>
      </c>
      <c r="M51" s="10">
        <f t="shared" si="9"/>
        <v>1.9090909090909092</v>
      </c>
      <c r="N51" s="22"/>
      <c r="O51" s="5"/>
      <c r="P51" s="6" t="s">
        <v>23</v>
      </c>
      <c r="Q51" s="14">
        <v>-110</v>
      </c>
      <c r="R51" s="10">
        <f t="shared" si="11"/>
        <v>1.9090909090909092</v>
      </c>
      <c r="S51" s="21"/>
      <c r="T51" s="5"/>
      <c r="U51" s="6" t="s">
        <v>43</v>
      </c>
      <c r="V51" s="14">
        <v>-110</v>
      </c>
      <c r="W51" s="10">
        <f t="shared" si="7"/>
        <v>1.9090909090909092</v>
      </c>
      <c r="X51" s="22"/>
      <c r="Y51" s="5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.75" thickBot="1" x14ac:dyDescent="0.3">
      <c r="A52" s="6" t="s">
        <v>21</v>
      </c>
      <c r="B52" s="14">
        <v>-110</v>
      </c>
      <c r="C52" s="8">
        <f t="shared" ref="C52:C57" si="12">IF(B52&gt;0,(B52/100)+1,ABS(100/B52)+1)</f>
        <v>1.9090909090909092</v>
      </c>
      <c r="D52" s="25"/>
      <c r="E52" s="1"/>
      <c r="F52" s="6" t="s">
        <v>26</v>
      </c>
      <c r="G52" s="14">
        <v>-110</v>
      </c>
      <c r="H52" s="10">
        <f t="shared" si="10"/>
        <v>1.9090909090909092</v>
      </c>
      <c r="I52" s="22"/>
      <c r="J52" s="5"/>
      <c r="K52" s="6" t="s">
        <v>33</v>
      </c>
      <c r="L52" s="14">
        <v>-110</v>
      </c>
      <c r="M52" s="10">
        <f t="shared" si="9"/>
        <v>1.9090909090909092</v>
      </c>
      <c r="N52" s="22"/>
      <c r="O52" s="5"/>
      <c r="P52" s="6" t="s">
        <v>25</v>
      </c>
      <c r="Q52" s="14">
        <v>-110</v>
      </c>
      <c r="R52" s="10">
        <f t="shared" si="11"/>
        <v>1.9090909090909092</v>
      </c>
      <c r="S52" s="21"/>
      <c r="T52" s="5"/>
      <c r="U52" s="6" t="s">
        <v>44</v>
      </c>
      <c r="V52" s="14">
        <v>-110</v>
      </c>
      <c r="W52" s="10">
        <f t="shared" si="7"/>
        <v>1.9090909090909092</v>
      </c>
      <c r="X52" s="9" t="s">
        <v>49</v>
      </c>
      <c r="Y52" s="5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.75" thickBot="1" x14ac:dyDescent="0.3">
      <c r="A53" s="6" t="s">
        <v>22</v>
      </c>
      <c r="B53" s="14">
        <v>-110</v>
      </c>
      <c r="C53" s="8">
        <f t="shared" si="12"/>
        <v>1.9090909090909092</v>
      </c>
      <c r="D53" s="25"/>
      <c r="E53" s="1"/>
      <c r="F53" s="6" t="s">
        <v>27</v>
      </c>
      <c r="G53" s="14">
        <v>-110</v>
      </c>
      <c r="H53" s="10">
        <f t="shared" si="10"/>
        <v>1.9090909090909092</v>
      </c>
      <c r="I53" s="22"/>
      <c r="J53" s="5"/>
      <c r="K53" s="6" t="s">
        <v>34</v>
      </c>
      <c r="L53" s="14">
        <v>-110</v>
      </c>
      <c r="M53" s="10">
        <f t="shared" si="9"/>
        <v>1.9090909090909092</v>
      </c>
      <c r="N53" s="9" t="s">
        <v>49</v>
      </c>
      <c r="O53" s="5"/>
      <c r="P53" s="6" t="s">
        <v>26</v>
      </c>
      <c r="Q53" s="14">
        <v>-110</v>
      </c>
      <c r="R53" s="10">
        <f t="shared" si="11"/>
        <v>1.9090909090909092</v>
      </c>
      <c r="S53" s="22"/>
      <c r="T53" s="5"/>
      <c r="U53" s="6" t="s">
        <v>45</v>
      </c>
      <c r="V53" s="14">
        <v>-110</v>
      </c>
      <c r="W53" s="10">
        <f t="shared" si="7"/>
        <v>1.9090909090909092</v>
      </c>
      <c r="X53" s="23">
        <v>1</v>
      </c>
      <c r="Y53" s="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.75" thickBot="1" x14ac:dyDescent="0.3">
      <c r="A54" s="6" t="s">
        <v>23</v>
      </c>
      <c r="B54" s="14">
        <v>-110</v>
      </c>
      <c r="C54" s="8">
        <f t="shared" si="12"/>
        <v>1.9090909090909092</v>
      </c>
      <c r="D54" s="25"/>
      <c r="E54" s="1"/>
      <c r="F54" s="6" t="s">
        <v>28</v>
      </c>
      <c r="G54" s="14">
        <v>-110</v>
      </c>
      <c r="H54" s="10">
        <f t="shared" si="10"/>
        <v>1.9090909090909092</v>
      </c>
      <c r="I54" s="22"/>
      <c r="J54" s="5"/>
      <c r="K54" s="6" t="s">
        <v>35</v>
      </c>
      <c r="L54" s="14">
        <v>-110</v>
      </c>
      <c r="M54" s="10">
        <f t="shared" si="9"/>
        <v>1.9090909090909092</v>
      </c>
      <c r="N54" s="23">
        <v>1</v>
      </c>
      <c r="O54" s="5"/>
      <c r="P54" s="6" t="s">
        <v>27</v>
      </c>
      <c r="Q54" s="14">
        <v>-110</v>
      </c>
      <c r="R54" s="10">
        <f t="shared" si="11"/>
        <v>1.9090909090909092</v>
      </c>
      <c r="S54" s="22"/>
      <c r="T54" s="5"/>
      <c r="U54" s="15" t="s">
        <v>46</v>
      </c>
      <c r="V54" s="29"/>
      <c r="X54" s="24">
        <f>(W29*W30*W31*W32*W33*W34*W35*W36*W37*W38*W39*W40*W41*W42*W43*W44*W45*W46*W47*W48*W49*W50*W51*W52*W53*X53)-X53</f>
        <v>10487336.375465266</v>
      </c>
      <c r="Y54" s="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.75" thickBot="1" x14ac:dyDescent="0.3">
      <c r="A55" s="6" t="s">
        <v>25</v>
      </c>
      <c r="B55" s="14">
        <v>-110</v>
      </c>
      <c r="C55" s="8">
        <f t="shared" si="12"/>
        <v>1.9090909090909092</v>
      </c>
      <c r="D55" s="25"/>
      <c r="E55" s="1"/>
      <c r="F55" s="6" t="s">
        <v>29</v>
      </c>
      <c r="G55" s="14">
        <v>-110</v>
      </c>
      <c r="H55" s="10">
        <f t="shared" si="10"/>
        <v>1.9090909090909092</v>
      </c>
      <c r="I55" s="22"/>
      <c r="J55" s="5"/>
      <c r="K55" s="15" t="s">
        <v>46</v>
      </c>
      <c r="L55" s="29"/>
      <c r="N55" s="24">
        <f>(M40*M41*M42*M43*M44*M45*M46*M47*M48*M49*M50*M51*M52*M53*M54*N54)-N54</f>
        <v>16306.941453351872</v>
      </c>
      <c r="O55" s="5"/>
      <c r="P55" s="6" t="s">
        <v>28</v>
      </c>
      <c r="Q55" s="14">
        <v>-110</v>
      </c>
      <c r="R55" s="10">
        <f t="shared" si="11"/>
        <v>1.9090909090909092</v>
      </c>
      <c r="S55" s="22"/>
      <c r="T55" s="5"/>
      <c r="U55" s="1"/>
      <c r="V55" s="1"/>
      <c r="W55" s="1"/>
      <c r="X55" s="1"/>
      <c r="Y55" s="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.75" thickBot="1" x14ac:dyDescent="0.3">
      <c r="A56" s="6" t="s">
        <v>26</v>
      </c>
      <c r="B56" s="14">
        <v>-110</v>
      </c>
      <c r="C56" s="8">
        <f t="shared" si="12"/>
        <v>1.9090909090909092</v>
      </c>
      <c r="D56" s="9" t="s">
        <v>49</v>
      </c>
      <c r="E56" s="1"/>
      <c r="F56" s="6" t="s">
        <v>30</v>
      </c>
      <c r="G56" s="14">
        <v>-110</v>
      </c>
      <c r="H56" s="10">
        <f t="shared" si="10"/>
        <v>1.9090909090909092</v>
      </c>
      <c r="I56" s="22"/>
      <c r="J56" s="5"/>
      <c r="K56" s="19"/>
      <c r="L56" s="19"/>
      <c r="M56" s="19"/>
      <c r="N56" s="20"/>
      <c r="O56" s="5"/>
      <c r="P56" s="6" t="s">
        <v>29</v>
      </c>
      <c r="Q56" s="14">
        <v>-110</v>
      </c>
      <c r="R56" s="10">
        <f t="shared" si="11"/>
        <v>1.9090909090909092</v>
      </c>
      <c r="S56" s="22"/>
      <c r="T56" s="5"/>
      <c r="U56" s="1"/>
      <c r="V56" s="1"/>
      <c r="W56" s="1"/>
      <c r="X56" s="1"/>
      <c r="Y56" s="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thickBot="1" x14ac:dyDescent="0.3">
      <c r="A57" s="6" t="s">
        <v>27</v>
      </c>
      <c r="B57" s="14">
        <v>-110</v>
      </c>
      <c r="C57" s="8">
        <f t="shared" si="12"/>
        <v>1.9090909090909092</v>
      </c>
      <c r="D57" s="13">
        <v>1</v>
      </c>
      <c r="E57" s="1"/>
      <c r="F57" s="6" t="s">
        <v>31</v>
      </c>
      <c r="G57" s="14">
        <v>-110</v>
      </c>
      <c r="H57" s="10">
        <f t="shared" si="10"/>
        <v>1.9090909090909092</v>
      </c>
      <c r="I57" s="9" t="s">
        <v>49</v>
      </c>
      <c r="J57" s="5"/>
      <c r="K57" s="19"/>
      <c r="L57" s="19"/>
      <c r="M57" s="19"/>
      <c r="N57" s="20"/>
      <c r="O57" s="5"/>
      <c r="P57" s="6" t="s">
        <v>30</v>
      </c>
      <c r="Q57" s="14">
        <v>-110</v>
      </c>
      <c r="R57" s="10">
        <f t="shared" si="11"/>
        <v>1.9090909090909092</v>
      </c>
      <c r="S57" s="22"/>
      <c r="T57" s="5"/>
      <c r="U57" s="1"/>
      <c r="V57" s="1"/>
      <c r="W57" s="1"/>
      <c r="X57" s="1"/>
      <c r="Y57" s="5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6.5" thickBot="1" x14ac:dyDescent="0.3">
      <c r="A58" s="15" t="s">
        <v>46</v>
      </c>
      <c r="B58" s="29"/>
      <c r="C58" s="17"/>
      <c r="D58" s="18">
        <f>(C51*C52*C53*C54*C55*C56*C57*D57)-D57</f>
        <v>91.424320646644944</v>
      </c>
      <c r="E58" s="1"/>
      <c r="F58" s="6" t="s">
        <v>32</v>
      </c>
      <c r="G58" s="14">
        <v>-110</v>
      </c>
      <c r="H58" s="10">
        <f t="shared" si="10"/>
        <v>1.9090909090909092</v>
      </c>
      <c r="I58" s="23">
        <v>1</v>
      </c>
      <c r="J58" s="5"/>
      <c r="K58" s="31" t="s">
        <v>14</v>
      </c>
      <c r="L58" s="32"/>
      <c r="M58" s="32"/>
      <c r="N58" s="32"/>
      <c r="O58" s="5"/>
      <c r="P58" s="6" t="s">
        <v>31</v>
      </c>
      <c r="Q58" s="14">
        <v>-110</v>
      </c>
      <c r="R58" s="10">
        <f t="shared" si="11"/>
        <v>1.9090909090909092</v>
      </c>
      <c r="S58" s="22"/>
      <c r="T58" s="5"/>
      <c r="U58" s="1"/>
      <c r="V58" s="1"/>
      <c r="W58" s="1"/>
      <c r="X58" s="1"/>
      <c r="Y58" s="5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5.75" thickBot="1" x14ac:dyDescent="0.3">
      <c r="A59" s="19"/>
      <c r="B59" s="19"/>
      <c r="C59" s="19"/>
      <c r="D59" s="20"/>
      <c r="E59" s="1"/>
      <c r="F59" s="15" t="s">
        <v>46</v>
      </c>
      <c r="G59" s="29"/>
      <c r="I59" s="24">
        <f>(H47*H48*H49*H50*H51*H52*H53*H54*H55*H56*H57*H58*I58)-I58</f>
        <v>2342.7933348894658</v>
      </c>
      <c r="J59" s="5"/>
      <c r="K59" s="6" t="s">
        <v>20</v>
      </c>
      <c r="L59" s="7">
        <v>-110</v>
      </c>
      <c r="M59" s="10">
        <f>IF(L59&gt;0,(L59/100)+1,(100/ABS(L59))+1)</f>
        <v>1.9090909090909092</v>
      </c>
      <c r="N59" s="11"/>
      <c r="O59" s="5"/>
      <c r="P59" s="6" t="s">
        <v>32</v>
      </c>
      <c r="Q59" s="14">
        <v>-110</v>
      </c>
      <c r="R59" s="10">
        <f t="shared" si="11"/>
        <v>1.9090909090909092</v>
      </c>
      <c r="S59" s="22"/>
      <c r="T59" s="5"/>
      <c r="U59" s="1"/>
      <c r="V59" s="1"/>
      <c r="W59" s="1"/>
      <c r="X59" s="1"/>
      <c r="Y59" s="5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5.75" thickBot="1" x14ac:dyDescent="0.3">
      <c r="A60" s="19"/>
      <c r="B60" s="19"/>
      <c r="C60" s="19"/>
      <c r="D60" s="20"/>
      <c r="E60" s="1"/>
      <c r="F60" s="1"/>
      <c r="G60" s="1"/>
      <c r="H60" s="1"/>
      <c r="I60" s="1"/>
      <c r="J60" s="5"/>
      <c r="K60" s="6" t="s">
        <v>21</v>
      </c>
      <c r="L60" s="14">
        <v>-110</v>
      </c>
      <c r="M60" s="10">
        <f t="shared" ref="M60:M74" si="13">IF(L60&gt;0,(L60/100)+1,ABS(100/L60)+1)</f>
        <v>1.9090909090909092</v>
      </c>
      <c r="N60" s="11"/>
      <c r="O60" s="5"/>
      <c r="P60" s="6" t="s">
        <v>33</v>
      </c>
      <c r="Q60" s="14">
        <v>-110</v>
      </c>
      <c r="R60" s="10">
        <f t="shared" si="11"/>
        <v>1.9090909090909092</v>
      </c>
      <c r="S60" s="22"/>
      <c r="T60" s="5"/>
      <c r="U60" s="1"/>
      <c r="V60" s="1"/>
      <c r="W60" s="1"/>
      <c r="X60" s="1"/>
      <c r="Y60" s="5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6.5" thickBot="1" x14ac:dyDescent="0.3">
      <c r="A61" s="31" t="s">
        <v>6</v>
      </c>
      <c r="B61" s="32"/>
      <c r="C61" s="32"/>
      <c r="D61" s="33"/>
      <c r="E61" s="1"/>
      <c r="F61" s="1"/>
      <c r="G61" s="1"/>
      <c r="H61" s="1"/>
      <c r="I61" s="1"/>
      <c r="J61" s="5"/>
      <c r="K61" s="6" t="s">
        <v>22</v>
      </c>
      <c r="L61" s="14">
        <v>-110</v>
      </c>
      <c r="M61" s="10">
        <f t="shared" si="13"/>
        <v>1.9090909090909092</v>
      </c>
      <c r="N61" s="11"/>
      <c r="O61" s="5"/>
      <c r="P61" s="6" t="s">
        <v>34</v>
      </c>
      <c r="Q61" s="14">
        <v>-110</v>
      </c>
      <c r="R61" s="10">
        <f t="shared" si="11"/>
        <v>1.9090909090909092</v>
      </c>
      <c r="S61" s="22"/>
      <c r="T61" s="5"/>
      <c r="U61" s="1"/>
      <c r="V61" s="1"/>
      <c r="W61" s="1"/>
      <c r="X61" s="1"/>
      <c r="Y61" s="5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thickBot="1" x14ac:dyDescent="0.3">
      <c r="A62" s="6" t="s">
        <v>20</v>
      </c>
      <c r="B62" s="7">
        <v>-110</v>
      </c>
      <c r="C62" s="8">
        <f>IF(B62&gt;0,(B62/100)+1,(100/ABS(B62))+1)</f>
        <v>1.9090909090909092</v>
      </c>
      <c r="D62" s="28"/>
      <c r="E62" s="1"/>
      <c r="F62" s="1"/>
      <c r="G62" s="1"/>
      <c r="H62" s="1"/>
      <c r="I62" s="1"/>
      <c r="J62" s="5"/>
      <c r="K62" s="6" t="s">
        <v>23</v>
      </c>
      <c r="L62" s="14">
        <v>-110</v>
      </c>
      <c r="M62" s="10">
        <f t="shared" si="13"/>
        <v>1.9090909090909092</v>
      </c>
      <c r="N62" s="21"/>
      <c r="O62" s="5"/>
      <c r="P62" s="6" t="s">
        <v>35</v>
      </c>
      <c r="Q62" s="14">
        <v>-110</v>
      </c>
      <c r="R62" s="10">
        <f t="shared" si="11"/>
        <v>1.9090909090909092</v>
      </c>
      <c r="S62" s="22"/>
      <c r="T62" s="5"/>
      <c r="U62" s="1"/>
      <c r="V62" s="1"/>
      <c r="W62" s="1"/>
      <c r="X62" s="1"/>
      <c r="Y62" s="5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thickBot="1" x14ac:dyDescent="0.3">
      <c r="A63" s="6" t="s">
        <v>21</v>
      </c>
      <c r="B63" s="14">
        <v>-110</v>
      </c>
      <c r="C63" s="8">
        <f t="shared" ref="C63:C69" si="14">IF(B63&gt;0,(B63/100)+1,ABS(100/B63)+1)</f>
        <v>1.9090909090909092</v>
      </c>
      <c r="D63" s="28"/>
      <c r="E63" s="1"/>
      <c r="F63" s="1"/>
      <c r="G63" s="1"/>
      <c r="H63" s="1"/>
      <c r="I63" s="1"/>
      <c r="J63" s="5"/>
      <c r="K63" s="6" t="s">
        <v>25</v>
      </c>
      <c r="L63" s="14">
        <v>-110</v>
      </c>
      <c r="M63" s="10">
        <f t="shared" si="13"/>
        <v>1.9090909090909092</v>
      </c>
      <c r="N63" s="21"/>
      <c r="O63" s="5"/>
      <c r="P63" s="6" t="s">
        <v>36</v>
      </c>
      <c r="Q63" s="14">
        <v>-110</v>
      </c>
      <c r="R63" s="10">
        <f t="shared" si="11"/>
        <v>1.9090909090909092</v>
      </c>
      <c r="S63" s="22"/>
      <c r="T63" s="5"/>
      <c r="U63" s="1"/>
      <c r="V63" s="1"/>
      <c r="W63" s="1"/>
      <c r="X63" s="1"/>
      <c r="Y63" s="5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thickBot="1" x14ac:dyDescent="0.3">
      <c r="A64" s="6" t="s">
        <v>22</v>
      </c>
      <c r="B64" s="14">
        <v>-110</v>
      </c>
      <c r="C64" s="8">
        <f t="shared" si="14"/>
        <v>1.9090909090909092</v>
      </c>
      <c r="D64" s="28"/>
      <c r="E64" s="1"/>
      <c r="F64" s="1"/>
      <c r="G64" s="1"/>
      <c r="H64" s="1"/>
      <c r="I64" s="1"/>
      <c r="J64" s="5"/>
      <c r="K64" s="6" t="s">
        <v>26</v>
      </c>
      <c r="L64" s="14">
        <v>-110</v>
      </c>
      <c r="M64" s="10">
        <f t="shared" si="13"/>
        <v>1.9090909090909092</v>
      </c>
      <c r="N64" s="22"/>
      <c r="O64" s="5"/>
      <c r="P64" s="6" t="s">
        <v>37</v>
      </c>
      <c r="Q64" s="14">
        <v>-110</v>
      </c>
      <c r="R64" s="10">
        <f t="shared" si="11"/>
        <v>1.9090909090909092</v>
      </c>
      <c r="S64" s="22"/>
      <c r="T64" s="5"/>
      <c r="U64" s="1"/>
      <c r="V64" s="1"/>
      <c r="W64" s="1"/>
      <c r="X64" s="1"/>
      <c r="Y64" s="5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thickBot="1" x14ac:dyDescent="0.3">
      <c r="A65" s="6" t="s">
        <v>23</v>
      </c>
      <c r="B65" s="14">
        <v>-110</v>
      </c>
      <c r="C65" s="8">
        <f t="shared" si="14"/>
        <v>1.9090909090909092</v>
      </c>
      <c r="D65" s="25"/>
      <c r="E65" s="1"/>
      <c r="F65" s="1"/>
      <c r="G65" s="1"/>
      <c r="H65" s="1"/>
      <c r="I65" s="1"/>
      <c r="J65" s="5"/>
      <c r="K65" s="6" t="s">
        <v>27</v>
      </c>
      <c r="L65" s="14">
        <v>-110</v>
      </c>
      <c r="M65" s="10">
        <f t="shared" si="13"/>
        <v>1.9090909090909092</v>
      </c>
      <c r="N65" s="22"/>
      <c r="O65" s="5"/>
      <c r="P65" s="6" t="s">
        <v>38</v>
      </c>
      <c r="Q65" s="14">
        <v>-110</v>
      </c>
      <c r="R65" s="10">
        <f t="shared" si="11"/>
        <v>1.9090909090909092</v>
      </c>
      <c r="S65" s="9" t="s">
        <v>49</v>
      </c>
      <c r="T65" s="5"/>
      <c r="U65" s="1"/>
      <c r="V65" s="1"/>
      <c r="W65" s="1"/>
      <c r="X65" s="1"/>
      <c r="Y65" s="5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thickBot="1" x14ac:dyDescent="0.3">
      <c r="A66" s="6" t="s">
        <v>25</v>
      </c>
      <c r="B66" s="14">
        <v>-110</v>
      </c>
      <c r="C66" s="8">
        <f t="shared" si="14"/>
        <v>1.9090909090909092</v>
      </c>
      <c r="D66" s="25"/>
      <c r="E66" s="1"/>
      <c r="F66" s="1"/>
      <c r="G66" s="1"/>
      <c r="H66" s="1"/>
      <c r="I66" s="1"/>
      <c r="J66" s="5"/>
      <c r="K66" s="6" t="s">
        <v>28</v>
      </c>
      <c r="L66" s="14">
        <v>-110</v>
      </c>
      <c r="M66" s="10">
        <f t="shared" si="13"/>
        <v>1.9090909090909092</v>
      </c>
      <c r="N66" s="22"/>
      <c r="O66" s="5"/>
      <c r="P66" s="6" t="s">
        <v>39</v>
      </c>
      <c r="Q66" s="14">
        <v>-110</v>
      </c>
      <c r="R66" s="10">
        <f t="shared" si="11"/>
        <v>1.9090909090909092</v>
      </c>
      <c r="S66" s="23">
        <v>1</v>
      </c>
      <c r="T66" s="5"/>
      <c r="U66" s="1"/>
      <c r="V66" s="1"/>
      <c r="W66" s="1"/>
      <c r="X66" s="1"/>
      <c r="Y66" s="5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thickBot="1" x14ac:dyDescent="0.3">
      <c r="A67" s="6" t="s">
        <v>26</v>
      </c>
      <c r="B67" s="14">
        <v>-110</v>
      </c>
      <c r="C67" s="8">
        <f t="shared" si="14"/>
        <v>1.9090909090909092</v>
      </c>
      <c r="D67" s="25"/>
      <c r="E67" s="1"/>
      <c r="F67" s="1"/>
      <c r="G67" s="1"/>
      <c r="H67" s="1"/>
      <c r="I67" s="1"/>
      <c r="J67" s="5"/>
      <c r="K67" s="6" t="s">
        <v>29</v>
      </c>
      <c r="L67" s="14">
        <v>-110</v>
      </c>
      <c r="M67" s="10">
        <f t="shared" si="13"/>
        <v>1.9090909090909092</v>
      </c>
      <c r="N67" s="22"/>
      <c r="O67" s="5"/>
      <c r="P67" s="15" t="s">
        <v>46</v>
      </c>
      <c r="Q67" s="29"/>
      <c r="S67" s="24">
        <f>(R48*R49*R50*R51*R52*R53*R54*R55*R56*R57*R58*R59*R60*R61*R62*R63*R64*R65*R66*S66)-S66</f>
        <v>216622.50671329323</v>
      </c>
      <c r="T67" s="5"/>
      <c r="U67" s="1"/>
      <c r="V67" s="1"/>
      <c r="W67" s="1"/>
      <c r="X67" s="1"/>
      <c r="Y67" s="5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thickBot="1" x14ac:dyDescent="0.3">
      <c r="A68" s="6" t="s">
        <v>27</v>
      </c>
      <c r="B68" s="14">
        <v>-110</v>
      </c>
      <c r="C68" s="8">
        <f t="shared" si="14"/>
        <v>1.9090909090909092</v>
      </c>
      <c r="D68" s="9" t="s">
        <v>49</v>
      </c>
      <c r="E68" s="1"/>
      <c r="F68" s="1"/>
      <c r="G68" s="1"/>
      <c r="H68" s="1"/>
      <c r="I68" s="1"/>
      <c r="J68" s="5"/>
      <c r="K68" s="6" t="s">
        <v>30</v>
      </c>
      <c r="L68" s="14">
        <v>-110</v>
      </c>
      <c r="M68" s="10">
        <f t="shared" si="13"/>
        <v>1.9090909090909092</v>
      </c>
      <c r="N68" s="22"/>
      <c r="O68" s="5"/>
      <c r="P68" s="1"/>
      <c r="Q68" s="1"/>
      <c r="R68" s="1"/>
      <c r="S68" s="1"/>
      <c r="T68" s="5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thickBot="1" x14ac:dyDescent="0.3">
      <c r="A69" s="6" t="s">
        <v>28</v>
      </c>
      <c r="B69" s="14">
        <v>-110</v>
      </c>
      <c r="C69" s="8">
        <f t="shared" si="14"/>
        <v>1.9090909090909092</v>
      </c>
      <c r="D69" s="13">
        <v>1</v>
      </c>
      <c r="E69" s="1"/>
      <c r="F69" s="1"/>
      <c r="G69" s="1"/>
      <c r="H69" s="1"/>
      <c r="I69" s="1"/>
      <c r="J69" s="5"/>
      <c r="K69" s="6" t="s">
        <v>31</v>
      </c>
      <c r="L69" s="14">
        <v>-110</v>
      </c>
      <c r="M69" s="10">
        <f t="shared" si="13"/>
        <v>1.9090909090909092</v>
      </c>
      <c r="N69" s="22"/>
      <c r="O69" s="5"/>
      <c r="P69" s="1"/>
      <c r="Q69" s="1"/>
      <c r="R69" s="1"/>
      <c r="S69" s="1"/>
      <c r="T69" s="5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thickBot="1" x14ac:dyDescent="0.3">
      <c r="A70" s="15" t="s">
        <v>46</v>
      </c>
      <c r="B70" s="29"/>
      <c r="C70" s="17"/>
      <c r="D70" s="18">
        <f>(C62*C63*C64*C65*C66*C67*C68*C69*D69)-D69</f>
        <v>175.44643032541308</v>
      </c>
      <c r="E70" s="1"/>
      <c r="F70" s="1"/>
      <c r="G70" s="1"/>
      <c r="H70" s="1"/>
      <c r="I70" s="1"/>
      <c r="J70" s="5"/>
      <c r="K70" s="6" t="s">
        <v>32</v>
      </c>
      <c r="L70" s="14">
        <v>-110</v>
      </c>
      <c r="M70" s="10">
        <f t="shared" si="13"/>
        <v>1.9090909090909092</v>
      </c>
      <c r="N70" s="22"/>
      <c r="O70" s="5"/>
      <c r="P70" s="1"/>
      <c r="Q70" s="1"/>
      <c r="R70" s="1"/>
      <c r="S70" s="1"/>
      <c r="T70" s="5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5"/>
      <c r="K71" s="6" t="s">
        <v>33</v>
      </c>
      <c r="L71" s="14">
        <v>-110</v>
      </c>
      <c r="M71" s="10">
        <f t="shared" si="13"/>
        <v>1.9090909090909092</v>
      </c>
      <c r="N71" s="22"/>
      <c r="O71" s="5"/>
      <c r="P71" s="1"/>
      <c r="Q71" s="1"/>
      <c r="R71" s="1"/>
      <c r="S71" s="1"/>
      <c r="T71" s="5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5"/>
      <c r="K72" s="6" t="s">
        <v>34</v>
      </c>
      <c r="L72" s="14">
        <v>-110</v>
      </c>
      <c r="M72" s="10">
        <f t="shared" si="13"/>
        <v>1.9090909090909092</v>
      </c>
      <c r="N72" s="22"/>
      <c r="O72" s="5"/>
      <c r="P72" s="1"/>
      <c r="Q72" s="1"/>
      <c r="R72" s="1"/>
      <c r="S72" s="1"/>
      <c r="T72" s="5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5"/>
      <c r="K73" s="6" t="s">
        <v>35</v>
      </c>
      <c r="L73" s="14">
        <v>-110</v>
      </c>
      <c r="M73" s="10">
        <f t="shared" si="13"/>
        <v>1.9090909090909092</v>
      </c>
      <c r="N73" s="9" t="s">
        <v>49</v>
      </c>
      <c r="O73" s="5"/>
      <c r="P73" s="1"/>
      <c r="Q73" s="1"/>
      <c r="R73" s="1"/>
      <c r="S73" s="1"/>
      <c r="T73" s="5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5"/>
      <c r="K74" s="6" t="s">
        <v>36</v>
      </c>
      <c r="L74" s="14">
        <v>-110</v>
      </c>
      <c r="M74" s="10">
        <f t="shared" si="13"/>
        <v>1.9090909090909092</v>
      </c>
      <c r="N74" s="23">
        <v>1</v>
      </c>
      <c r="O74" s="5"/>
      <c r="P74" s="1"/>
      <c r="Q74" s="1"/>
      <c r="R74" s="1"/>
      <c r="S74" s="1"/>
      <c r="T74" s="5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5"/>
      <c r="K75" s="15" t="s">
        <v>46</v>
      </c>
      <c r="L75" s="29"/>
      <c r="N75" s="24">
        <f>(M59*M60*M61*M62*M63*M64*M65*M66*M67*M68*M69*M70*M71*M72*M73*M74*N74)-N74</f>
        <v>31132.342774580848</v>
      </c>
      <c r="O75" s="5"/>
      <c r="P75" s="1"/>
      <c r="Q75" s="1"/>
      <c r="R75" s="1"/>
      <c r="S75" s="1"/>
      <c r="T75" s="5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1"/>
      <c r="B76" s="1"/>
      <c r="C76" s="1"/>
      <c r="D76" s="1"/>
      <c r="E76" s="1"/>
      <c r="F76" s="1"/>
      <c r="G76" s="1"/>
      <c r="H76" s="1"/>
      <c r="I76" s="1"/>
      <c r="J76" s="5"/>
      <c r="K76" s="19"/>
      <c r="L76" s="19"/>
      <c r="M76" s="19"/>
      <c r="N76" s="20"/>
      <c r="O76" s="5"/>
      <c r="P76" s="1"/>
      <c r="Q76" s="1"/>
      <c r="R76" s="1"/>
      <c r="S76" s="1"/>
      <c r="T76" s="5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1"/>
      <c r="B77" s="1"/>
      <c r="C77" s="1"/>
      <c r="D77" s="1"/>
      <c r="E77" s="1"/>
      <c r="F77" s="1"/>
      <c r="G77" s="1"/>
      <c r="H77" s="1"/>
      <c r="I77" s="1"/>
      <c r="J77" s="5"/>
      <c r="K77" s="19"/>
      <c r="L77" s="19"/>
      <c r="M77" s="19"/>
      <c r="N77" s="20"/>
      <c r="O77" s="5"/>
      <c r="P77" s="1"/>
      <c r="Q77" s="1"/>
      <c r="R77" s="1"/>
      <c r="S77" s="1"/>
      <c r="T77" s="5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</sheetData>
  <sheetProtection sheet="1" objects="1" scenarios="1"/>
  <mergeCells count="24">
    <mergeCell ref="Z5:AB6"/>
    <mergeCell ref="Z8:AB9"/>
    <mergeCell ref="U4:X4"/>
    <mergeCell ref="U28:X28"/>
    <mergeCell ref="A1:X1"/>
    <mergeCell ref="K4:N4"/>
    <mergeCell ref="K21:N21"/>
    <mergeCell ref="K39:N39"/>
    <mergeCell ref="K58:N58"/>
    <mergeCell ref="P4:S4"/>
    <mergeCell ref="P25:S25"/>
    <mergeCell ref="P47:S47"/>
    <mergeCell ref="A50:D50"/>
    <mergeCell ref="A61:D61"/>
    <mergeCell ref="F4:I4"/>
    <mergeCell ref="F17:I17"/>
    <mergeCell ref="F31:I31"/>
    <mergeCell ref="F46:I46"/>
    <mergeCell ref="A4:D4"/>
    <mergeCell ref="A10:D10"/>
    <mergeCell ref="A16:D16"/>
    <mergeCell ref="A23:D23"/>
    <mergeCell ref="A31:D31"/>
    <mergeCell ref="A40:D40"/>
  </mergeCells>
  <phoneticPr fontId="4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PARLAY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 BETTING SYSTEMS PARLAY CALCULATOR</dc:title>
  <cp:lastModifiedBy>Abe Castells</cp:lastModifiedBy>
  <dcterms:created xsi:type="dcterms:W3CDTF">2020-05-14T15:39:55Z</dcterms:created>
  <dcterms:modified xsi:type="dcterms:W3CDTF">2020-09-21T19:55:34Z</dcterms:modified>
</cp:coreProperties>
</file>